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I:\LICITA\2024\Editais\PE 0651.2024 SRP SGPE 5436.2024 - Locação de Veículos\Edital e Anexos\"/>
    </mc:Choice>
  </mc:AlternateContent>
  <xr:revisionPtr revIDLastSave="0" documentId="13_ncr:1_{D8706214-80AA-4B83-A967-6F89539BFFE4}" xr6:coauthVersionLast="47" xr6:coauthVersionMax="47" xr10:uidLastSave="{00000000-0000-0000-0000-000000000000}"/>
  <bookViews>
    <workbookView xWindow="28680" yWindow="-120" windowWidth="29040" windowHeight="15840" xr2:uid="{00000000-000D-0000-FFFF-FFFF00000000}"/>
  </bookViews>
  <sheets>
    <sheet name="Planilha de Formação de Preços" sheetId="1" r:id="rId1"/>
  </sheets>
  <definedNames>
    <definedName name="_xlnm.Print_Area" localSheetId="0">'Planilha de Formação de Preços'!$C$1:$Y$71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40" i="1" l="1"/>
  <c r="Z41" i="1"/>
  <c r="Z42" i="1"/>
  <c r="Z48" i="1"/>
  <c r="Z54" i="1"/>
  <c r="Z59" i="1"/>
  <c r="Z60" i="1"/>
  <c r="Z65" i="1"/>
  <c r="Y4" i="1"/>
  <c r="X54" i="1"/>
  <c r="X55" i="1"/>
  <c r="Z55" i="1" s="1"/>
  <c r="X56" i="1"/>
  <c r="Z56" i="1" s="1"/>
  <c r="X57" i="1"/>
  <c r="Z57" i="1" s="1"/>
  <c r="X58" i="1"/>
  <c r="Z58" i="1" s="1"/>
  <c r="X59" i="1"/>
  <c r="X60" i="1"/>
  <c r="X61" i="1"/>
  <c r="Z61" i="1" s="1"/>
  <c r="X62" i="1"/>
  <c r="Z62" i="1" s="1"/>
  <c r="X63" i="1"/>
  <c r="Z63" i="1" s="1"/>
  <c r="X64" i="1"/>
  <c r="Z64" i="1" s="1"/>
  <c r="X65" i="1"/>
  <c r="X43" i="1"/>
  <c r="Z43" i="1" s="1"/>
  <c r="X44" i="1"/>
  <c r="Z44" i="1" s="1"/>
  <c r="X45" i="1"/>
  <c r="Z45" i="1" s="1"/>
  <c r="X46" i="1"/>
  <c r="Z46" i="1" s="1"/>
  <c r="X47" i="1"/>
  <c r="Z47" i="1" s="1"/>
  <c r="X48" i="1"/>
  <c r="X49" i="1"/>
  <c r="Z49" i="1" s="1"/>
  <c r="X50" i="1"/>
  <c r="Z50" i="1" s="1"/>
  <c r="X51" i="1"/>
  <c r="Z51" i="1" s="1"/>
  <c r="X52" i="1"/>
  <c r="Z52" i="1" s="1"/>
  <c r="X53" i="1"/>
  <c r="Z53" i="1" s="1"/>
  <c r="X42" i="1"/>
  <c r="X40" i="1"/>
  <c r="X41" i="1"/>
  <c r="AA52" i="1" l="1"/>
  <c r="AA50" i="1"/>
  <c r="AA44" i="1"/>
  <c r="P9" i="1"/>
  <c r="P8" i="1"/>
  <c r="P4" i="1"/>
  <c r="AA42" i="1" l="1"/>
  <c r="AA48" i="1"/>
  <c r="AA46" i="1"/>
  <c r="X18" i="1"/>
  <c r="Z18" i="1" s="1"/>
  <c r="X19" i="1"/>
  <c r="Z19" i="1" s="1"/>
  <c r="X5" i="1"/>
  <c r="Z5" i="1" s="1"/>
  <c r="X6" i="1"/>
  <c r="Z6" i="1" s="1"/>
  <c r="X7" i="1"/>
  <c r="Z7" i="1" s="1"/>
  <c r="X8" i="1"/>
  <c r="Z8" i="1" s="1"/>
  <c r="X9" i="1"/>
  <c r="Z9" i="1" s="1"/>
  <c r="X10" i="1"/>
  <c r="Z10" i="1" s="1"/>
  <c r="X11" i="1"/>
  <c r="Z11" i="1" s="1"/>
  <c r="X12" i="1"/>
  <c r="Z12" i="1" s="1"/>
  <c r="X13" i="1"/>
  <c r="Z13" i="1" s="1"/>
  <c r="X14" i="1"/>
  <c r="Z14" i="1" s="1"/>
  <c r="X15" i="1"/>
  <c r="Z15" i="1" s="1"/>
  <c r="X16" i="1"/>
  <c r="Z16" i="1" s="1"/>
  <c r="X17" i="1"/>
  <c r="Z17" i="1" s="1"/>
  <c r="X20" i="1"/>
  <c r="Z20" i="1" s="1"/>
  <c r="X21" i="1"/>
  <c r="Z21" i="1" s="1"/>
  <c r="X22" i="1"/>
  <c r="Z22" i="1" s="1"/>
  <c r="X23" i="1"/>
  <c r="Z23" i="1" s="1"/>
  <c r="X24" i="1"/>
  <c r="Z24" i="1" s="1"/>
  <c r="X25" i="1"/>
  <c r="Z25" i="1" s="1"/>
  <c r="X26" i="1"/>
  <c r="Z26" i="1" s="1"/>
  <c r="X27" i="1"/>
  <c r="Z27" i="1" s="1"/>
  <c r="X28" i="1"/>
  <c r="Z28" i="1" s="1"/>
  <c r="X29" i="1"/>
  <c r="Z29" i="1" s="1"/>
  <c r="X30" i="1"/>
  <c r="Z30" i="1" s="1"/>
  <c r="X31" i="1"/>
  <c r="Z31" i="1" s="1"/>
  <c r="X32" i="1"/>
  <c r="Z32" i="1" s="1"/>
  <c r="X33" i="1"/>
  <c r="Z33" i="1" s="1"/>
  <c r="X34" i="1"/>
  <c r="Z34" i="1" s="1"/>
  <c r="X35" i="1"/>
  <c r="Z35" i="1" s="1"/>
  <c r="X36" i="1"/>
  <c r="Z36" i="1" s="1"/>
  <c r="X37" i="1"/>
  <c r="Z37" i="1" s="1"/>
  <c r="X38" i="1"/>
  <c r="Z38" i="1" s="1"/>
  <c r="X39" i="1"/>
  <c r="Z39" i="1" s="1"/>
  <c r="X4" i="1"/>
  <c r="Z4" i="1" s="1"/>
  <c r="AA24" i="1" l="1"/>
  <c r="AA30" i="1"/>
  <c r="AA36" i="1"/>
  <c r="AA54" i="1"/>
  <c r="AA60" i="1"/>
  <c r="AA62" i="1" l="1"/>
  <c r="AA56" i="1"/>
  <c r="AA38" i="1"/>
  <c r="AA32" i="1"/>
  <c r="AA26" i="1"/>
  <c r="AA64" i="1"/>
  <c r="AA58" i="1"/>
  <c r="AA40" i="1"/>
  <c r="AA34" i="1"/>
  <c r="AA28" i="1"/>
  <c r="AA22" i="1"/>
  <c r="AA6" i="1"/>
  <c r="AA10" i="1"/>
  <c r="AA12" i="1"/>
  <c r="AA16" i="1"/>
  <c r="AA18" i="1"/>
  <c r="AA4" i="1"/>
  <c r="AA20" i="1" l="1"/>
  <c r="AA14" i="1"/>
  <c r="AA8" i="1"/>
  <c r="AA66" i="1" s="1"/>
</calcChain>
</file>

<file path=xl/sharedStrings.xml><?xml version="1.0" encoding="utf-8"?>
<sst xmlns="http://schemas.openxmlformats.org/spreadsheetml/2006/main" count="317" uniqueCount="50">
  <si>
    <t>ITEM</t>
  </si>
  <si>
    <t>Total</t>
  </si>
  <si>
    <t>Descrição</t>
  </si>
  <si>
    <t>Grupo-classe</t>
  </si>
  <si>
    <t>Código NUC</t>
  </si>
  <si>
    <t>Unidade de Compra</t>
  </si>
  <si>
    <t>Detalhamento</t>
  </si>
  <si>
    <t>LOTE</t>
  </si>
  <si>
    <t>02-14</t>
  </si>
  <si>
    <t>50041 0 002</t>
  </si>
  <si>
    <t>50041 0 003</t>
  </si>
  <si>
    <t>Van</t>
  </si>
  <si>
    <t>Micro-ônibus</t>
  </si>
  <si>
    <t>Ônibus Executivo</t>
  </si>
  <si>
    <t>Ônibus Convencional</t>
  </si>
  <si>
    <t>Carro de Passeio</t>
  </si>
  <si>
    <t>km rodado</t>
  </si>
  <si>
    <t>diária</t>
  </si>
  <si>
    <t>339039.26</t>
  </si>
  <si>
    <t>Reitoria - SETRAN</t>
  </si>
  <si>
    <t>Reitoria - PROEX</t>
  </si>
  <si>
    <t>ESAG</t>
  </si>
  <si>
    <t>CEART</t>
  </si>
  <si>
    <t>CEAD</t>
  </si>
  <si>
    <t>FAED</t>
  </si>
  <si>
    <t>CEFID</t>
  </si>
  <si>
    <t>CERES</t>
  </si>
  <si>
    <t>CESFI</t>
  </si>
  <si>
    <t>CEAVI</t>
  </si>
  <si>
    <t>CCT</t>
  </si>
  <si>
    <t>CEPLAN</t>
  </si>
  <si>
    <t>CAV</t>
  </si>
  <si>
    <t>CESMO</t>
  </si>
  <si>
    <t>CEO</t>
  </si>
  <si>
    <t>LOCALIDADE</t>
  </si>
  <si>
    <t>CAMPUS 1 - Florianópolis, CERES-Laguna, CESFI-Balneário Camboriú</t>
  </si>
  <si>
    <t>CEAVI - Ibirama</t>
  </si>
  <si>
    <t>CCT-Joinville, CEPLAN-São Bento do Sul</t>
  </si>
  <si>
    <t>CAV - Lages</t>
  </si>
  <si>
    <t>CESMO - Caçador</t>
  </si>
  <si>
    <t>Ônibus Convencional para viagem interior</t>
  </si>
  <si>
    <t>CEO - Chapecó</t>
  </si>
  <si>
    <t>* Quando o deslocamento for inferior a 6 horas diárias, deverá ser cobrado o valor de 1/2 diária, descontando 0,5 diária do quantitativo contratado.</t>
  </si>
  <si>
    <t>Não serão aceitos preços irrisórios para os itens, devendo as empresas ofertarem valores para cada item que se tornem exequiveis isoladamentes, considerando que há demandas especificas que utilizam exclusivamente km rodado ou diárias.</t>
  </si>
  <si>
    <t>CEO - Pinhalzinho</t>
  </si>
  <si>
    <t>Preço Máximo Total por Lote</t>
  </si>
  <si>
    <t xml:space="preserve">Preço Máximo Total </t>
  </si>
  <si>
    <t>Quantidade Total</t>
  </si>
  <si>
    <t>Preço Máximo Unitário</t>
  </si>
  <si>
    <t>Anexo II – Quadro de Quantitativo(s) e Especificação(ões) Mínima(s) do(s)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</si>
</sst>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8" formatCode="&quot;R$&quot;\ #,##0.00"/>
  </numFmts>
  <fonts count="13" x14ac:knownFonts="1">
    <font>
      <sz val="11"/>
      <color theme="1"/>
      <name val="Calibri"/>
      <family val="2"/>
      <scheme val="minor"/>
    </font>
    <font>
      <b/>
      <i/>
      <sz val="12"/>
      <name val="Calibri"/>
      <family val="2"/>
    </font>
    <font>
      <sz val="12"/>
      <name val="Calibri"/>
      <family val="2"/>
    </font>
    <font>
      <sz val="11"/>
      <name val="Calibri"/>
      <family val="2"/>
    </font>
    <font>
      <b/>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s>
  <borders count="11">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80">
    <xf numFmtId="0" fontId="0" fillId="0" borderId="0" xfId="0"/>
    <xf numFmtId="166" fontId="2" fillId="0" borderId="0" xfId="2" applyNumberFormat="1" applyFont="1" applyFill="1" applyAlignment="1">
      <alignment horizontal="center" vertical="center"/>
    </xf>
    <xf numFmtId="0" fontId="0" fillId="0" borderId="0" xfId="0" applyFill="1"/>
    <xf numFmtId="164" fontId="2" fillId="0" borderId="0" xfId="0" applyNumberFormat="1" applyFont="1" applyFill="1" applyAlignment="1">
      <alignment horizontal="center"/>
    </xf>
    <xf numFmtId="0" fontId="0" fillId="0" borderId="0" xfId="0" applyFont="1"/>
    <xf numFmtId="165" fontId="7" fillId="0" borderId="0" xfId="0" applyNumberFormat="1" applyFont="1" applyFill="1" applyAlignment="1">
      <alignment horizontal="center"/>
    </xf>
    <xf numFmtId="4" fontId="3" fillId="2" borderId="1" xfId="1" applyNumberFormat="1" applyFont="1" applyFill="1" applyBorder="1" applyAlignment="1">
      <alignment horizontal="center"/>
    </xf>
    <xf numFmtId="168" fontId="3" fillId="2" borderId="2" xfId="0" applyNumberFormat="1" applyFont="1" applyFill="1" applyBorder="1" applyAlignment="1">
      <alignment horizontal="center"/>
    </xf>
    <xf numFmtId="0" fontId="0" fillId="0" borderId="0" xfId="0" applyAlignment="1"/>
    <xf numFmtId="49" fontId="0" fillId="2" borderId="5" xfId="0" applyNumberFormat="1" applyFill="1" applyBorder="1" applyAlignment="1">
      <alignment horizontal="center" vertical="center"/>
    </xf>
    <xf numFmtId="0" fontId="0" fillId="2" borderId="5" xfId="0" applyFill="1" applyBorder="1" applyAlignment="1">
      <alignment horizontal="center" vertical="center"/>
    </xf>
    <xf numFmtId="0" fontId="0" fillId="0" borderId="5" xfId="0" applyFill="1" applyBorder="1" applyAlignment="1">
      <alignment horizontal="center" vertical="center"/>
    </xf>
    <xf numFmtId="0" fontId="6" fillId="5" borderId="5" xfId="0" applyFont="1" applyFill="1" applyBorder="1" applyAlignment="1">
      <alignment horizontal="center" vertical="center"/>
    </xf>
    <xf numFmtId="3" fontId="0" fillId="2" borderId="5" xfId="0" applyNumberFormat="1" applyFill="1" applyBorder="1" applyAlignment="1">
      <alignment horizontal="center" vertical="center"/>
    </xf>
    <xf numFmtId="3" fontId="0" fillId="0" borderId="5" xfId="0" applyNumberFormat="1" applyFill="1" applyBorder="1" applyAlignment="1">
      <alignment horizontal="center" vertical="center"/>
    </xf>
    <xf numFmtId="3" fontId="7" fillId="2" borderId="1"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3" fontId="0" fillId="5" borderId="5" xfId="0" applyNumberFormat="1" applyFill="1" applyBorder="1" applyAlignment="1">
      <alignment horizontal="center" vertical="center"/>
    </xf>
    <xf numFmtId="0" fontId="0" fillId="5" borderId="5" xfId="0" applyFont="1" applyFill="1" applyBorder="1" applyAlignment="1">
      <alignment horizontal="center" vertical="center"/>
    </xf>
    <xf numFmtId="0" fontId="0" fillId="5" borderId="5" xfId="0" applyFill="1" applyBorder="1" applyAlignment="1">
      <alignment horizontal="center" vertical="center"/>
    </xf>
    <xf numFmtId="0" fontId="0" fillId="5" borderId="6" xfId="0" applyFill="1" applyBorder="1" applyAlignment="1">
      <alignment horizontal="center" vertical="center"/>
    </xf>
    <xf numFmtId="3" fontId="7" fillId="5" borderId="1" xfId="0" applyNumberFormat="1" applyFont="1" applyFill="1" applyBorder="1" applyAlignment="1">
      <alignment horizontal="center" vertical="center" wrapText="1"/>
    </xf>
    <xf numFmtId="49" fontId="0" fillId="5" borderId="5" xfId="0" applyNumberFormat="1" applyFill="1" applyBorder="1" applyAlignment="1">
      <alignment horizontal="center" vertical="center"/>
    </xf>
    <xf numFmtId="0" fontId="0" fillId="5" borderId="1" xfId="0" applyFill="1" applyBorder="1" applyAlignment="1">
      <alignment horizontal="center" vertical="center"/>
    </xf>
    <xf numFmtId="0" fontId="7" fillId="5" borderId="5"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3" fontId="7" fillId="5" borderId="5" xfId="0" applyNumberFormat="1" applyFont="1" applyFill="1" applyBorder="1" applyAlignment="1">
      <alignment horizontal="center" vertical="center" wrapText="1"/>
    </xf>
    <xf numFmtId="0" fontId="12" fillId="2" borderId="5" xfId="0" applyFont="1" applyFill="1" applyBorder="1" applyAlignment="1">
      <alignment horizontal="center" vertical="center"/>
    </xf>
    <xf numFmtId="0" fontId="12" fillId="5" borderId="5" xfId="0" applyFont="1" applyFill="1" applyBorder="1" applyAlignment="1">
      <alignment horizontal="center" vertical="center"/>
    </xf>
    <xf numFmtId="3" fontId="7" fillId="5" borderId="3" xfId="0" applyNumberFormat="1" applyFont="1" applyFill="1" applyBorder="1" applyAlignment="1">
      <alignment horizontal="center" vertical="center" wrapText="1"/>
    </xf>
    <xf numFmtId="168" fontId="3" fillId="2" borderId="3" xfId="0" applyNumberFormat="1" applyFont="1" applyFill="1" applyBorder="1" applyAlignment="1">
      <alignment horizontal="center" vertical="center"/>
    </xf>
    <xf numFmtId="168" fontId="3" fillId="2" borderId="4"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1" fillId="0" borderId="5" xfId="0" applyFont="1" applyFill="1" applyBorder="1" applyAlignment="1">
      <alignment horizontal="center" vertical="center" textRotation="90"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3" xfId="0" applyFont="1" applyFill="1" applyBorder="1" applyAlignment="1">
      <alignment horizontal="center" vertical="center"/>
    </xf>
    <xf numFmtId="0" fontId="11" fillId="5" borderId="5" xfId="0" applyFont="1" applyFill="1" applyBorder="1" applyAlignment="1">
      <alignment horizontal="center" vertical="center" textRotation="90" wrapText="1"/>
    </xf>
    <xf numFmtId="0" fontId="10" fillId="2" borderId="5" xfId="0" applyFont="1" applyFill="1" applyBorder="1" applyAlignment="1">
      <alignment horizontal="center" vertical="center"/>
    </xf>
    <xf numFmtId="0" fontId="6" fillId="5" borderId="5" xfId="0" applyFont="1" applyFill="1" applyBorder="1" applyAlignment="1">
      <alignment horizontal="center" vertical="center" wrapText="1"/>
    </xf>
    <xf numFmtId="0" fontId="11" fillId="5" borderId="3" xfId="0" applyFont="1" applyFill="1" applyBorder="1" applyAlignment="1">
      <alignment horizontal="center" vertical="center" textRotation="90" wrapText="1"/>
    </xf>
    <xf numFmtId="165" fontId="9" fillId="4" borderId="5" xfId="0" applyNumberFormat="1" applyFont="1" applyFill="1" applyBorder="1" applyAlignment="1">
      <alignment horizontal="center" vertical="center" textRotation="90"/>
    </xf>
    <xf numFmtId="165" fontId="9" fillId="4" borderId="5" xfId="0" applyNumberFormat="1" applyFont="1" applyFill="1" applyBorder="1" applyAlignment="1">
      <alignment horizontal="center" vertical="center"/>
    </xf>
    <xf numFmtId="165" fontId="7" fillId="0" borderId="0" xfId="0" applyNumberFormat="1" applyFont="1" applyFill="1" applyBorder="1" applyAlignment="1">
      <alignment horizontal="center"/>
    </xf>
    <xf numFmtId="166" fontId="4" fillId="0" borderId="0" xfId="2" applyNumberFormat="1" applyFont="1" applyFill="1" applyBorder="1" applyAlignment="1">
      <alignment horizontal="center"/>
    </xf>
    <xf numFmtId="0" fontId="0" fillId="0" borderId="0" xfId="0" applyBorder="1"/>
    <xf numFmtId="166" fontId="2" fillId="0" borderId="0" xfId="2" applyNumberFormat="1" applyFont="1" applyFill="1" applyBorder="1" applyAlignment="1">
      <alignment horizontal="center" vertical="center"/>
    </xf>
    <xf numFmtId="166" fontId="4" fillId="0" borderId="5" xfId="2" applyNumberFormat="1" applyFont="1" applyFill="1" applyBorder="1" applyAlignment="1">
      <alignment horizontal="center" vertical="center"/>
    </xf>
    <xf numFmtId="168" fontId="6" fillId="0" borderId="5" xfId="0" applyNumberFormat="1" applyFont="1" applyBorder="1" applyAlignment="1">
      <alignment horizontal="center" vertical="center"/>
    </xf>
    <xf numFmtId="4" fontId="3" fillId="5" borderId="5" xfId="1" applyNumberFormat="1" applyFont="1" applyFill="1" applyBorder="1" applyAlignment="1">
      <alignment horizontal="center"/>
    </xf>
    <xf numFmtId="168" fontId="3" fillId="5" borderId="2" xfId="0" applyNumberFormat="1" applyFont="1" applyFill="1" applyBorder="1" applyAlignment="1">
      <alignment horizontal="center"/>
    </xf>
    <xf numFmtId="168" fontId="3" fillId="5" borderId="3" xfId="0" applyNumberFormat="1" applyFont="1" applyFill="1" applyBorder="1" applyAlignment="1">
      <alignment horizontal="center" vertical="center"/>
    </xf>
    <xf numFmtId="168" fontId="3" fillId="5" borderId="4" xfId="0" applyNumberFormat="1" applyFont="1" applyFill="1" applyBorder="1" applyAlignment="1">
      <alignment horizontal="center" vertical="center"/>
    </xf>
    <xf numFmtId="168" fontId="3" fillId="5" borderId="5" xfId="0" applyNumberFormat="1" applyFont="1" applyFill="1" applyBorder="1" applyAlignment="1">
      <alignment horizontal="center"/>
    </xf>
    <xf numFmtId="168" fontId="3" fillId="5" borderId="5" xfId="0" applyNumberFormat="1" applyFont="1" applyFill="1" applyBorder="1" applyAlignment="1">
      <alignment horizontal="center" vertical="center"/>
    </xf>
    <xf numFmtId="4" fontId="3" fillId="5" borderId="1" xfId="1" applyNumberFormat="1" applyFont="1" applyFill="1" applyBorder="1" applyAlignment="1">
      <alignment horizontal="center"/>
    </xf>
    <xf numFmtId="165" fontId="11" fillId="0" borderId="0" xfId="0" applyNumberFormat="1" applyFont="1" applyFill="1" applyAlignment="1">
      <alignment horizontal="center" vertical="center" wrapText="1"/>
    </xf>
    <xf numFmtId="165" fontId="11" fillId="0" borderId="0" xfId="0" applyNumberFormat="1" applyFont="1" applyFill="1" applyAlignment="1">
      <alignment horizontal="center" vertical="center"/>
    </xf>
    <xf numFmtId="165" fontId="11" fillId="6" borderId="7" xfId="0" applyNumberFormat="1" applyFont="1" applyFill="1" applyBorder="1" applyAlignment="1">
      <alignment horizontal="center" vertical="center" wrapText="1"/>
    </xf>
    <xf numFmtId="165" fontId="11" fillId="6" borderId="8" xfId="0" applyNumberFormat="1" applyFont="1" applyFill="1" applyBorder="1" applyAlignment="1">
      <alignment horizontal="center" vertical="center" wrapText="1"/>
    </xf>
    <xf numFmtId="165" fontId="11" fillId="6" borderId="9" xfId="0" applyNumberFormat="1" applyFont="1" applyFill="1" applyBorder="1" applyAlignment="1">
      <alignment horizontal="center" vertical="center" wrapText="1"/>
    </xf>
    <xf numFmtId="0" fontId="11" fillId="0" borderId="4" xfId="0" applyFont="1" applyFill="1" applyBorder="1" applyAlignment="1">
      <alignment horizontal="center" vertical="center" textRotation="90" wrapText="1"/>
    </xf>
    <xf numFmtId="0" fontId="10" fillId="5" borderId="4"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4" xfId="0" applyFont="1" applyFill="1" applyBorder="1" applyAlignment="1">
      <alignment horizontal="center" vertical="center" wrapText="1"/>
    </xf>
    <xf numFmtId="49" fontId="0" fillId="5" borderId="4" xfId="0" applyNumberFormat="1" applyFill="1" applyBorder="1" applyAlignment="1">
      <alignment horizontal="center" vertical="center"/>
    </xf>
    <xf numFmtId="0" fontId="0" fillId="5" borderId="4" xfId="0" applyFill="1" applyBorder="1" applyAlignment="1">
      <alignment horizontal="center" vertical="center"/>
    </xf>
    <xf numFmtId="3" fontId="0" fillId="5" borderId="4" xfId="0" applyNumberFormat="1" applyFill="1" applyBorder="1" applyAlignment="1">
      <alignment horizontal="center" vertical="center"/>
    </xf>
    <xf numFmtId="0" fontId="0" fillId="5" borderId="4" xfId="0" applyFont="1" applyFill="1" applyBorder="1" applyAlignment="1">
      <alignment horizontal="center" vertical="center"/>
    </xf>
    <xf numFmtId="3" fontId="7" fillId="5" borderId="6" xfId="0" applyNumberFormat="1" applyFont="1" applyFill="1" applyBorder="1" applyAlignment="1">
      <alignment horizontal="center" vertical="center" wrapText="1"/>
    </xf>
    <xf numFmtId="4" fontId="3" fillId="5" borderId="6" xfId="1" applyNumberFormat="1" applyFont="1" applyFill="1" applyBorder="1" applyAlignment="1">
      <alignment horizontal="center"/>
    </xf>
    <xf numFmtId="168" fontId="3" fillId="5" borderId="4" xfId="0" applyNumberFormat="1" applyFont="1" applyFill="1" applyBorder="1" applyAlignment="1">
      <alignment horizontal="center"/>
    </xf>
    <xf numFmtId="168" fontId="3" fillId="5" borderId="10" xfId="0" applyNumberFormat="1" applyFont="1" applyFill="1" applyBorder="1" applyAlignment="1">
      <alignment horizontal="center" vertical="center"/>
    </xf>
    <xf numFmtId="165" fontId="9" fillId="4" borderId="5" xfId="0" applyNumberFormat="1" applyFont="1" applyFill="1" applyBorder="1" applyAlignment="1">
      <alignment horizontal="center" vertical="center" wrapText="1"/>
    </xf>
    <xf numFmtId="3" fontId="11" fillId="4" borderId="5" xfId="0" applyNumberFormat="1" applyFont="1" applyFill="1" applyBorder="1" applyAlignment="1">
      <alignment horizontal="center" vertical="center" wrapText="1"/>
    </xf>
    <xf numFmtId="0" fontId="1" fillId="4" borderId="5" xfId="0" applyFont="1" applyFill="1" applyBorder="1" applyAlignment="1">
      <alignment horizontal="center" vertical="center" wrapText="1"/>
    </xf>
  </cellXfs>
  <cellStyles count="4">
    <cellStyle name="Moeda" xfId="1" builtinId="4"/>
    <cellStyle name="Moeda 2" xfId="3" xr:uid="{0164A331-2974-4F7F-BBA4-B5ED7B4A01A9}"/>
    <cellStyle name="Normal" xfId="0" builtinId="0"/>
    <cellStyle name="Porcentagem" xfId="2" builtinId="5"/>
  </cellStyles>
  <dxfs count="1">
    <dxf>
      <font>
        <b/>
        <i val="0"/>
      </font>
      <fill>
        <patternFill>
          <bgColor rgb="FF92D050"/>
        </patternFill>
      </fill>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2</xdr:col>
      <xdr:colOff>169333</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71"/>
  <sheetViews>
    <sheetView tabSelected="1" zoomScale="90" zoomScaleNormal="90" zoomScaleSheetLayoutView="100" zoomScalePageLayoutView="80" workbookViewId="0">
      <selection activeCell="G4" sqref="G4"/>
    </sheetView>
  </sheetViews>
  <sheetFormatPr defaultRowHeight="15" x14ac:dyDescent="0.25"/>
  <cols>
    <col min="3" max="3" width="6.85546875" customWidth="1"/>
    <col min="4" max="4" width="52.42578125" style="4" customWidth="1"/>
    <col min="5" max="5" width="11.85546875" style="4" customWidth="1"/>
    <col min="6" max="6" width="11.28515625" style="4" customWidth="1"/>
    <col min="7" max="7" width="15.85546875" style="4" customWidth="1"/>
    <col min="8" max="8" width="15.5703125" style="4" bestFit="1" customWidth="1"/>
    <col min="9" max="9" width="18.5703125" style="4" bestFit="1" customWidth="1"/>
    <col min="10" max="10" width="17.42578125" style="4" bestFit="1" customWidth="1"/>
    <col min="11" max="11" width="6.7109375" style="4" bestFit="1" customWidth="1"/>
    <col min="12" max="12" width="7.140625" style="4" bestFit="1" customWidth="1"/>
    <col min="13" max="13" width="6.7109375" style="4" bestFit="1" customWidth="1"/>
    <col min="14" max="14" width="7.140625" style="4" bestFit="1" customWidth="1"/>
    <col min="15" max="15" width="6.28515625" style="4" bestFit="1" customWidth="1"/>
    <col min="16" max="16" width="6.85546875" style="4" bestFit="1" customWidth="1"/>
    <col min="17" max="17" width="6" style="4" bestFit="1" customWidth="1"/>
    <col min="18" max="18" width="6.5703125" style="4" bestFit="1" customWidth="1"/>
    <col min="19" max="19" width="5.5703125" style="4" bestFit="1" customWidth="1"/>
    <col min="20" max="20" width="8.5703125" style="4" bestFit="1" customWidth="1"/>
    <col min="21" max="21" width="7.140625" style="4" bestFit="1" customWidth="1"/>
    <col min="22" max="22" width="8" style="4" bestFit="1" customWidth="1"/>
    <col min="23" max="23" width="5.5703125" style="4" bestFit="1" customWidth="1"/>
    <col min="24" max="24" width="18.5703125" style="4" bestFit="1" customWidth="1"/>
    <col min="25" max="25" width="13.42578125" customWidth="1"/>
    <col min="26" max="26" width="15.42578125" customWidth="1"/>
    <col min="27" max="27" width="17.5703125" customWidth="1"/>
  </cols>
  <sheetData>
    <row r="1" spans="1:27" ht="55.5" customHeight="1" x14ac:dyDescent="0.25">
      <c r="A1" s="33" t="s">
        <v>49</v>
      </c>
      <c r="B1" s="33"/>
      <c r="C1" s="33"/>
      <c r="D1" s="33"/>
      <c r="E1" s="33"/>
      <c r="F1" s="33"/>
      <c r="G1" s="33"/>
      <c r="H1" s="33"/>
      <c r="I1" s="33"/>
      <c r="J1" s="33"/>
      <c r="K1" s="33"/>
      <c r="L1" s="33"/>
      <c r="M1" s="33"/>
      <c r="N1" s="33"/>
      <c r="O1" s="33"/>
      <c r="P1" s="33"/>
      <c r="Q1" s="33"/>
      <c r="R1" s="33"/>
      <c r="S1" s="33"/>
      <c r="T1" s="33"/>
      <c r="U1" s="33"/>
      <c r="V1" s="33"/>
      <c r="W1" s="33"/>
      <c r="X1" s="33"/>
      <c r="Y1" s="33"/>
      <c r="Z1" s="33"/>
      <c r="AA1" s="33"/>
    </row>
    <row r="2" spans="1:27" s="2" customFormat="1" ht="31.15" customHeight="1" x14ac:dyDescent="0.25">
      <c r="A2" s="45" t="s">
        <v>34</v>
      </c>
      <c r="B2" s="45" t="s">
        <v>7</v>
      </c>
      <c r="C2" s="45" t="s">
        <v>0</v>
      </c>
      <c r="D2" s="46" t="s">
        <v>2</v>
      </c>
      <c r="E2" s="77" t="s">
        <v>3</v>
      </c>
      <c r="F2" s="77" t="s">
        <v>4</v>
      </c>
      <c r="G2" s="77" t="s">
        <v>5</v>
      </c>
      <c r="H2" s="46" t="s">
        <v>6</v>
      </c>
      <c r="I2" s="78" t="s">
        <v>19</v>
      </c>
      <c r="J2" s="78" t="s">
        <v>20</v>
      </c>
      <c r="K2" s="78" t="s">
        <v>21</v>
      </c>
      <c r="L2" s="78" t="s">
        <v>22</v>
      </c>
      <c r="M2" s="78" t="s">
        <v>23</v>
      </c>
      <c r="N2" s="78" t="s">
        <v>24</v>
      </c>
      <c r="O2" s="78" t="s">
        <v>25</v>
      </c>
      <c r="P2" s="78" t="s">
        <v>26</v>
      </c>
      <c r="Q2" s="78" t="s">
        <v>27</v>
      </c>
      <c r="R2" s="78" t="s">
        <v>28</v>
      </c>
      <c r="S2" s="78" t="s">
        <v>29</v>
      </c>
      <c r="T2" s="78" t="s">
        <v>30</v>
      </c>
      <c r="U2" s="78" t="s">
        <v>31</v>
      </c>
      <c r="V2" s="78" t="s">
        <v>32</v>
      </c>
      <c r="W2" s="78" t="s">
        <v>33</v>
      </c>
      <c r="X2" s="46" t="s">
        <v>47</v>
      </c>
      <c r="Y2" s="79" t="s">
        <v>48</v>
      </c>
      <c r="Z2" s="79" t="s">
        <v>46</v>
      </c>
      <c r="AA2" s="79" t="s">
        <v>45</v>
      </c>
    </row>
    <row r="3" spans="1:27" s="2" customFormat="1" ht="56.25" customHeight="1" x14ac:dyDescent="0.25">
      <c r="A3" s="45"/>
      <c r="B3" s="45"/>
      <c r="C3" s="45"/>
      <c r="D3" s="46"/>
      <c r="E3" s="77"/>
      <c r="F3" s="77"/>
      <c r="G3" s="77"/>
      <c r="H3" s="46"/>
      <c r="I3" s="78"/>
      <c r="J3" s="78"/>
      <c r="K3" s="78"/>
      <c r="L3" s="78"/>
      <c r="M3" s="78"/>
      <c r="N3" s="78"/>
      <c r="O3" s="78"/>
      <c r="P3" s="78"/>
      <c r="Q3" s="78"/>
      <c r="R3" s="78"/>
      <c r="S3" s="78"/>
      <c r="T3" s="78"/>
      <c r="U3" s="78"/>
      <c r="V3" s="78"/>
      <c r="W3" s="78"/>
      <c r="X3" s="46"/>
      <c r="Y3" s="79"/>
      <c r="Z3" s="79"/>
      <c r="AA3" s="79"/>
    </row>
    <row r="4" spans="1:27" ht="21.75" customHeight="1" x14ac:dyDescent="0.25">
      <c r="A4" s="65" t="s">
        <v>35</v>
      </c>
      <c r="B4" s="66">
        <v>1</v>
      </c>
      <c r="C4" s="67">
        <v>1</v>
      </c>
      <c r="D4" s="68" t="s">
        <v>11</v>
      </c>
      <c r="E4" s="69" t="s">
        <v>8</v>
      </c>
      <c r="F4" s="70" t="s">
        <v>9</v>
      </c>
      <c r="G4" s="70" t="s">
        <v>16</v>
      </c>
      <c r="H4" s="70" t="s">
        <v>18</v>
      </c>
      <c r="I4" s="71">
        <v>12000</v>
      </c>
      <c r="J4" s="71">
        <v>45000</v>
      </c>
      <c r="K4" s="72">
        <v>2500</v>
      </c>
      <c r="L4" s="70">
        <v>2600</v>
      </c>
      <c r="M4" s="70">
        <v>3000</v>
      </c>
      <c r="N4" s="71">
        <v>11000</v>
      </c>
      <c r="O4" s="70">
        <v>5000</v>
      </c>
      <c r="P4" s="70">
        <f>2000</f>
        <v>2000</v>
      </c>
      <c r="Q4" s="70">
        <v>1000</v>
      </c>
      <c r="R4" s="20"/>
      <c r="S4" s="20"/>
      <c r="T4" s="20"/>
      <c r="U4" s="20"/>
      <c r="V4" s="20"/>
      <c r="W4" s="20"/>
      <c r="X4" s="73">
        <f>SUM(I4:V4)</f>
        <v>84100</v>
      </c>
      <c r="Y4" s="74">
        <f>9.21</f>
        <v>9.2100000000000009</v>
      </c>
      <c r="Z4" s="75">
        <f>X4*Y4</f>
        <v>774561.00000000012</v>
      </c>
      <c r="AA4" s="76">
        <f>SUM(Z4:Z5)</f>
        <v>1631361</v>
      </c>
    </row>
    <row r="5" spans="1:27" ht="21.75" customHeight="1" x14ac:dyDescent="0.25">
      <c r="A5" s="36"/>
      <c r="B5" s="39"/>
      <c r="C5" s="12">
        <v>2</v>
      </c>
      <c r="D5" s="43"/>
      <c r="E5" s="22" t="s">
        <v>8</v>
      </c>
      <c r="F5" s="19" t="s">
        <v>10</v>
      </c>
      <c r="G5" s="19" t="s">
        <v>17</v>
      </c>
      <c r="H5" s="19" t="s">
        <v>18</v>
      </c>
      <c r="I5" s="19">
        <v>100</v>
      </c>
      <c r="J5" s="19">
        <v>300</v>
      </c>
      <c r="K5" s="18">
        <v>20</v>
      </c>
      <c r="L5" s="19">
        <v>12</v>
      </c>
      <c r="M5" s="19">
        <v>15</v>
      </c>
      <c r="N5" s="19">
        <v>20</v>
      </c>
      <c r="O5" s="19">
        <v>15</v>
      </c>
      <c r="P5" s="19">
        <v>12</v>
      </c>
      <c r="Q5" s="19">
        <v>10</v>
      </c>
      <c r="R5" s="23"/>
      <c r="S5" s="23"/>
      <c r="T5" s="23"/>
      <c r="U5" s="23"/>
      <c r="V5" s="23"/>
      <c r="W5" s="23"/>
      <c r="X5" s="21">
        <f t="shared" ref="X5:X41" si="0">SUM(I5:V5)</f>
        <v>504</v>
      </c>
      <c r="Y5" s="59">
        <v>1700</v>
      </c>
      <c r="Z5" s="54">
        <f t="shared" ref="Z5:Z65" si="1">X5*Y5</f>
        <v>856800</v>
      </c>
      <c r="AA5" s="56"/>
    </row>
    <row r="6" spans="1:27" ht="21.75" customHeight="1" x14ac:dyDescent="0.25">
      <c r="A6" s="36"/>
      <c r="B6" s="39">
        <v>2</v>
      </c>
      <c r="C6" s="12">
        <v>3</v>
      </c>
      <c r="D6" s="43" t="s">
        <v>12</v>
      </c>
      <c r="E6" s="22" t="s">
        <v>8</v>
      </c>
      <c r="F6" s="19" t="s">
        <v>9</v>
      </c>
      <c r="G6" s="19" t="s">
        <v>16</v>
      </c>
      <c r="H6" s="19" t="s">
        <v>18</v>
      </c>
      <c r="I6" s="17">
        <v>6000</v>
      </c>
      <c r="J6" s="17">
        <v>5800</v>
      </c>
      <c r="K6" s="18">
        <v>2000</v>
      </c>
      <c r="L6" s="19">
        <v>2400</v>
      </c>
      <c r="M6" s="19"/>
      <c r="N6" s="17">
        <v>12000</v>
      </c>
      <c r="O6" s="19">
        <v>1000</v>
      </c>
      <c r="P6" s="19">
        <v>1500</v>
      </c>
      <c r="Q6" s="19">
        <v>600</v>
      </c>
      <c r="R6" s="23"/>
      <c r="S6" s="23"/>
      <c r="T6" s="23"/>
      <c r="U6" s="23"/>
      <c r="V6" s="23"/>
      <c r="W6" s="23"/>
      <c r="X6" s="21">
        <f t="shared" si="0"/>
        <v>31300</v>
      </c>
      <c r="Y6" s="59">
        <v>13.65</v>
      </c>
      <c r="Z6" s="54">
        <f t="shared" si="1"/>
        <v>427245</v>
      </c>
      <c r="AA6" s="55">
        <f>SUM(Z6:Z7)</f>
        <v>704445</v>
      </c>
    </row>
    <row r="7" spans="1:27" ht="21.75" customHeight="1" x14ac:dyDescent="0.25">
      <c r="A7" s="36"/>
      <c r="B7" s="39"/>
      <c r="C7" s="12">
        <v>4</v>
      </c>
      <c r="D7" s="43"/>
      <c r="E7" s="22" t="s">
        <v>8</v>
      </c>
      <c r="F7" s="19" t="s">
        <v>10</v>
      </c>
      <c r="G7" s="19" t="s">
        <v>17</v>
      </c>
      <c r="H7" s="19" t="s">
        <v>18</v>
      </c>
      <c r="I7" s="19">
        <v>30</v>
      </c>
      <c r="J7" s="19">
        <v>36</v>
      </c>
      <c r="K7" s="18">
        <v>10</v>
      </c>
      <c r="L7" s="19">
        <v>10</v>
      </c>
      <c r="M7" s="19"/>
      <c r="N7" s="19">
        <v>20</v>
      </c>
      <c r="O7" s="19">
        <v>4</v>
      </c>
      <c r="P7" s="19">
        <v>12</v>
      </c>
      <c r="Q7" s="19">
        <v>10</v>
      </c>
      <c r="R7" s="23"/>
      <c r="S7" s="23"/>
      <c r="T7" s="23"/>
      <c r="U7" s="23"/>
      <c r="V7" s="23"/>
      <c r="W7" s="23"/>
      <c r="X7" s="21">
        <f t="shared" si="0"/>
        <v>132</v>
      </c>
      <c r="Y7" s="59">
        <v>2100</v>
      </c>
      <c r="Z7" s="54">
        <f t="shared" si="1"/>
        <v>277200</v>
      </c>
      <c r="AA7" s="56"/>
    </row>
    <row r="8" spans="1:27" ht="21.75" customHeight="1" x14ac:dyDescent="0.25">
      <c r="A8" s="36"/>
      <c r="B8" s="39">
        <v>3</v>
      </c>
      <c r="C8" s="12">
        <v>5</v>
      </c>
      <c r="D8" s="43" t="s">
        <v>13</v>
      </c>
      <c r="E8" s="22" t="s">
        <v>8</v>
      </c>
      <c r="F8" s="19" t="s">
        <v>9</v>
      </c>
      <c r="G8" s="19" t="s">
        <v>16</v>
      </c>
      <c r="H8" s="19" t="s">
        <v>18</v>
      </c>
      <c r="I8" s="17">
        <v>15000</v>
      </c>
      <c r="J8" s="17">
        <v>30000</v>
      </c>
      <c r="K8" s="18">
        <v>25000</v>
      </c>
      <c r="L8" s="19">
        <v>4800</v>
      </c>
      <c r="M8" s="19"/>
      <c r="N8" s="17">
        <v>20000</v>
      </c>
      <c r="O8" s="19">
        <v>5000</v>
      </c>
      <c r="P8" s="19">
        <f>600+8000+1200+4200+560+4000+2600+740+2000</f>
        <v>23900</v>
      </c>
      <c r="Q8" s="17">
        <v>6000</v>
      </c>
      <c r="R8" s="23"/>
      <c r="S8" s="23"/>
      <c r="T8" s="23"/>
      <c r="U8" s="23"/>
      <c r="V8" s="23"/>
      <c r="W8" s="23"/>
      <c r="X8" s="21">
        <f t="shared" si="0"/>
        <v>129700</v>
      </c>
      <c r="Y8" s="59">
        <v>19</v>
      </c>
      <c r="Z8" s="54">
        <f t="shared" si="1"/>
        <v>2464300</v>
      </c>
      <c r="AA8" s="55">
        <f>SUM(Z8:Z9)</f>
        <v>3134200</v>
      </c>
    </row>
    <row r="9" spans="1:27" ht="21.75" customHeight="1" x14ac:dyDescent="0.25">
      <c r="A9" s="36"/>
      <c r="B9" s="39"/>
      <c r="C9" s="12">
        <v>6</v>
      </c>
      <c r="D9" s="43"/>
      <c r="E9" s="22" t="s">
        <v>8</v>
      </c>
      <c r="F9" s="19" t="s">
        <v>10</v>
      </c>
      <c r="G9" s="19" t="s">
        <v>17</v>
      </c>
      <c r="H9" s="19" t="s">
        <v>18</v>
      </c>
      <c r="I9" s="19">
        <v>20</v>
      </c>
      <c r="J9" s="19">
        <v>55</v>
      </c>
      <c r="K9" s="18">
        <v>40</v>
      </c>
      <c r="L9" s="19">
        <v>15</v>
      </c>
      <c r="M9" s="19"/>
      <c r="N9" s="19">
        <v>25</v>
      </c>
      <c r="O9" s="19">
        <v>24</v>
      </c>
      <c r="P9" s="19">
        <f>4+14+3+3+4+1+3</f>
        <v>32</v>
      </c>
      <c r="Q9" s="19">
        <v>20</v>
      </c>
      <c r="R9" s="23"/>
      <c r="S9" s="23"/>
      <c r="T9" s="23"/>
      <c r="U9" s="23"/>
      <c r="V9" s="23"/>
      <c r="W9" s="23"/>
      <c r="X9" s="21">
        <f t="shared" si="0"/>
        <v>231</v>
      </c>
      <c r="Y9" s="59">
        <v>2900</v>
      </c>
      <c r="Z9" s="54">
        <f t="shared" si="1"/>
        <v>669900</v>
      </c>
      <c r="AA9" s="56"/>
    </row>
    <row r="10" spans="1:27" ht="21.75" customHeight="1" x14ac:dyDescent="0.25">
      <c r="A10" s="36"/>
      <c r="B10" s="39">
        <v>4</v>
      </c>
      <c r="C10" s="12">
        <v>7</v>
      </c>
      <c r="D10" s="43" t="s">
        <v>14</v>
      </c>
      <c r="E10" s="22" t="s">
        <v>8</v>
      </c>
      <c r="F10" s="19" t="s">
        <v>9</v>
      </c>
      <c r="G10" s="19" t="s">
        <v>16</v>
      </c>
      <c r="H10" s="19" t="s">
        <v>18</v>
      </c>
      <c r="I10" s="17">
        <v>8000</v>
      </c>
      <c r="J10" s="17">
        <v>28000</v>
      </c>
      <c r="K10" s="18">
        <v>10000</v>
      </c>
      <c r="L10" s="19">
        <v>3400</v>
      </c>
      <c r="M10" s="19">
        <v>160</v>
      </c>
      <c r="N10" s="17">
        <v>10000</v>
      </c>
      <c r="O10" s="19">
        <v>5000</v>
      </c>
      <c r="P10" s="23"/>
      <c r="Q10" s="19">
        <v>5000</v>
      </c>
      <c r="R10" s="23"/>
      <c r="S10" s="23"/>
      <c r="T10" s="23"/>
      <c r="U10" s="23"/>
      <c r="V10" s="23"/>
      <c r="W10" s="23"/>
      <c r="X10" s="21">
        <f t="shared" si="0"/>
        <v>69560</v>
      </c>
      <c r="Y10" s="59">
        <v>16.21</v>
      </c>
      <c r="Z10" s="54">
        <f t="shared" si="1"/>
        <v>1127567.6000000001</v>
      </c>
      <c r="AA10" s="55">
        <f t="shared" ref="AA10" si="2">SUM(Z10:Z11)</f>
        <v>1713217.6</v>
      </c>
    </row>
    <row r="11" spans="1:27" ht="21.75" customHeight="1" x14ac:dyDescent="0.25">
      <c r="A11" s="36"/>
      <c r="B11" s="39"/>
      <c r="C11" s="12">
        <v>8</v>
      </c>
      <c r="D11" s="43"/>
      <c r="E11" s="22" t="s">
        <v>8</v>
      </c>
      <c r="F11" s="19" t="s">
        <v>10</v>
      </c>
      <c r="G11" s="19" t="s">
        <v>17</v>
      </c>
      <c r="H11" s="19" t="s">
        <v>18</v>
      </c>
      <c r="I11" s="19">
        <v>30</v>
      </c>
      <c r="J11" s="19">
        <v>80</v>
      </c>
      <c r="K11" s="18">
        <v>25</v>
      </c>
      <c r="L11" s="19">
        <v>10</v>
      </c>
      <c r="M11" s="19">
        <v>20</v>
      </c>
      <c r="N11" s="19">
        <v>20</v>
      </c>
      <c r="O11" s="19">
        <v>24</v>
      </c>
      <c r="P11" s="23"/>
      <c r="Q11" s="19">
        <v>12</v>
      </c>
      <c r="R11" s="23"/>
      <c r="S11" s="23"/>
      <c r="T11" s="23"/>
      <c r="U11" s="23"/>
      <c r="V11" s="23"/>
      <c r="W11" s="23"/>
      <c r="X11" s="21">
        <f t="shared" si="0"/>
        <v>221</v>
      </c>
      <c r="Y11" s="59">
        <v>2650</v>
      </c>
      <c r="Z11" s="54">
        <f t="shared" si="1"/>
        <v>585650</v>
      </c>
      <c r="AA11" s="56"/>
    </row>
    <row r="12" spans="1:27" ht="21.75" customHeight="1" x14ac:dyDescent="0.25">
      <c r="A12" s="36"/>
      <c r="B12" s="39">
        <v>5</v>
      </c>
      <c r="C12" s="12">
        <v>9</v>
      </c>
      <c r="D12" s="43" t="s">
        <v>15</v>
      </c>
      <c r="E12" s="22" t="s">
        <v>8</v>
      </c>
      <c r="F12" s="19" t="s">
        <v>9</v>
      </c>
      <c r="G12" s="19" t="s">
        <v>16</v>
      </c>
      <c r="H12" s="19" t="s">
        <v>18</v>
      </c>
      <c r="I12" s="17">
        <v>20000</v>
      </c>
      <c r="J12" s="17">
        <v>3000</v>
      </c>
      <c r="K12" s="18">
        <v>3500</v>
      </c>
      <c r="L12" s="19">
        <v>1500</v>
      </c>
      <c r="M12" s="19">
        <v>20000</v>
      </c>
      <c r="N12" s="17">
        <v>3000</v>
      </c>
      <c r="O12" s="19"/>
      <c r="P12" s="19"/>
      <c r="Q12" s="19"/>
      <c r="R12" s="19"/>
      <c r="S12" s="19"/>
      <c r="T12" s="19"/>
      <c r="U12" s="19"/>
      <c r="V12" s="19"/>
      <c r="W12" s="19"/>
      <c r="X12" s="21">
        <f t="shared" si="0"/>
        <v>51000</v>
      </c>
      <c r="Y12" s="59">
        <v>6.94</v>
      </c>
      <c r="Z12" s="54">
        <f t="shared" si="1"/>
        <v>353940</v>
      </c>
      <c r="AA12" s="55">
        <f t="shared" ref="AA12" si="3">SUM(Z12:Z13)</f>
        <v>633765</v>
      </c>
    </row>
    <row r="13" spans="1:27" ht="21.75" customHeight="1" x14ac:dyDescent="0.25">
      <c r="A13" s="36"/>
      <c r="B13" s="39"/>
      <c r="C13" s="12">
        <v>10</v>
      </c>
      <c r="D13" s="43"/>
      <c r="E13" s="22" t="s">
        <v>8</v>
      </c>
      <c r="F13" s="19" t="s">
        <v>10</v>
      </c>
      <c r="G13" s="19" t="s">
        <v>17</v>
      </c>
      <c r="H13" s="19" t="s">
        <v>18</v>
      </c>
      <c r="I13" s="19">
        <v>60</v>
      </c>
      <c r="J13" s="19">
        <v>55</v>
      </c>
      <c r="K13" s="18">
        <v>15</v>
      </c>
      <c r="L13" s="19">
        <v>20</v>
      </c>
      <c r="M13" s="19">
        <v>25</v>
      </c>
      <c r="N13" s="19">
        <v>30</v>
      </c>
      <c r="O13" s="19"/>
      <c r="P13" s="19"/>
      <c r="Q13" s="19"/>
      <c r="R13" s="19"/>
      <c r="S13" s="19"/>
      <c r="T13" s="19"/>
      <c r="U13" s="19"/>
      <c r="V13" s="19"/>
      <c r="W13" s="19"/>
      <c r="X13" s="21">
        <f t="shared" si="0"/>
        <v>205</v>
      </c>
      <c r="Y13" s="59">
        <v>1365</v>
      </c>
      <c r="Z13" s="54">
        <f t="shared" si="1"/>
        <v>279825</v>
      </c>
      <c r="AA13" s="56"/>
    </row>
    <row r="14" spans="1:27" ht="21.75" customHeight="1" x14ac:dyDescent="0.25">
      <c r="A14" s="36" t="s">
        <v>36</v>
      </c>
      <c r="B14" s="42">
        <v>6</v>
      </c>
      <c r="C14" s="26">
        <v>11</v>
      </c>
      <c r="D14" s="34" t="s">
        <v>11</v>
      </c>
      <c r="E14" s="9" t="s">
        <v>8</v>
      </c>
      <c r="F14" s="10" t="s">
        <v>9</v>
      </c>
      <c r="G14" s="10" t="s">
        <v>16</v>
      </c>
      <c r="H14" s="10" t="s">
        <v>18</v>
      </c>
      <c r="I14" s="16"/>
      <c r="J14" s="16"/>
      <c r="K14" s="16"/>
      <c r="L14" s="16"/>
      <c r="M14" s="16"/>
      <c r="N14" s="16"/>
      <c r="O14" s="16"/>
      <c r="P14" s="16"/>
      <c r="Q14" s="16"/>
      <c r="R14" s="14">
        <v>2000</v>
      </c>
      <c r="S14" s="16"/>
      <c r="T14" s="16"/>
      <c r="U14" s="16"/>
      <c r="V14" s="16"/>
      <c r="W14" s="16"/>
      <c r="X14" s="25">
        <f t="shared" si="0"/>
        <v>2000</v>
      </c>
      <c r="Y14" s="6">
        <v>9.2100000000000009</v>
      </c>
      <c r="Z14" s="7">
        <f t="shared" si="1"/>
        <v>18420</v>
      </c>
      <c r="AA14" s="31">
        <f>SUM(Z14:Z15)</f>
        <v>67720</v>
      </c>
    </row>
    <row r="15" spans="1:27" ht="21.75" customHeight="1" x14ac:dyDescent="0.25">
      <c r="A15" s="36"/>
      <c r="B15" s="42"/>
      <c r="C15" s="26">
        <v>12</v>
      </c>
      <c r="D15" s="34"/>
      <c r="E15" s="9" t="s">
        <v>8</v>
      </c>
      <c r="F15" s="10" t="s">
        <v>10</v>
      </c>
      <c r="G15" s="10" t="s">
        <v>17</v>
      </c>
      <c r="H15" s="10" t="s">
        <v>18</v>
      </c>
      <c r="I15" s="16"/>
      <c r="J15" s="16"/>
      <c r="K15" s="16"/>
      <c r="L15" s="16"/>
      <c r="M15" s="16"/>
      <c r="N15" s="16"/>
      <c r="O15" s="16"/>
      <c r="P15" s="16"/>
      <c r="Q15" s="16"/>
      <c r="R15" s="11">
        <v>29</v>
      </c>
      <c r="S15" s="16"/>
      <c r="T15" s="16"/>
      <c r="U15" s="16"/>
      <c r="V15" s="16"/>
      <c r="W15" s="16"/>
      <c r="X15" s="25">
        <f t="shared" si="0"/>
        <v>29</v>
      </c>
      <c r="Y15" s="6">
        <v>1700</v>
      </c>
      <c r="Z15" s="7">
        <f t="shared" si="1"/>
        <v>49300</v>
      </c>
      <c r="AA15" s="32"/>
    </row>
    <row r="16" spans="1:27" ht="21.75" customHeight="1" x14ac:dyDescent="0.25">
      <c r="A16" s="36"/>
      <c r="B16" s="42">
        <v>7</v>
      </c>
      <c r="C16" s="26">
        <v>13</v>
      </c>
      <c r="D16" s="34" t="s">
        <v>12</v>
      </c>
      <c r="E16" s="9" t="s">
        <v>8</v>
      </c>
      <c r="F16" s="10" t="s">
        <v>9</v>
      </c>
      <c r="G16" s="10" t="s">
        <v>16</v>
      </c>
      <c r="H16" s="10" t="s">
        <v>18</v>
      </c>
      <c r="I16" s="16"/>
      <c r="J16" s="16"/>
      <c r="K16" s="16"/>
      <c r="L16" s="16"/>
      <c r="M16" s="16"/>
      <c r="N16" s="16"/>
      <c r="O16" s="16"/>
      <c r="P16" s="16"/>
      <c r="Q16" s="16"/>
      <c r="R16" s="11">
        <v>1200</v>
      </c>
      <c r="S16" s="16"/>
      <c r="T16" s="16"/>
      <c r="U16" s="16"/>
      <c r="V16" s="16"/>
      <c r="W16" s="16"/>
      <c r="X16" s="25">
        <f t="shared" si="0"/>
        <v>1200</v>
      </c>
      <c r="Y16" s="6">
        <v>13.65</v>
      </c>
      <c r="Z16" s="7">
        <f t="shared" si="1"/>
        <v>16380</v>
      </c>
      <c r="AA16" s="31">
        <f>SUM(Z16:Z17)</f>
        <v>31080</v>
      </c>
    </row>
    <row r="17" spans="1:27" ht="21.75" customHeight="1" x14ac:dyDescent="0.25">
      <c r="A17" s="36"/>
      <c r="B17" s="42"/>
      <c r="C17" s="26">
        <v>14</v>
      </c>
      <c r="D17" s="34"/>
      <c r="E17" s="9" t="s">
        <v>8</v>
      </c>
      <c r="F17" s="10" t="s">
        <v>10</v>
      </c>
      <c r="G17" s="10" t="s">
        <v>17</v>
      </c>
      <c r="H17" s="10" t="s">
        <v>18</v>
      </c>
      <c r="I17" s="16"/>
      <c r="J17" s="16"/>
      <c r="K17" s="16"/>
      <c r="L17" s="16"/>
      <c r="M17" s="16"/>
      <c r="N17" s="16"/>
      <c r="O17" s="16"/>
      <c r="P17" s="16"/>
      <c r="Q17" s="16"/>
      <c r="R17" s="11">
        <v>7</v>
      </c>
      <c r="S17" s="16"/>
      <c r="T17" s="16"/>
      <c r="U17" s="16"/>
      <c r="V17" s="16"/>
      <c r="W17" s="16"/>
      <c r="X17" s="25">
        <f t="shared" si="0"/>
        <v>7</v>
      </c>
      <c r="Y17" s="6">
        <v>2100</v>
      </c>
      <c r="Z17" s="7">
        <f t="shared" si="1"/>
        <v>14700</v>
      </c>
      <c r="AA17" s="32"/>
    </row>
    <row r="18" spans="1:27" ht="21.75" customHeight="1" x14ac:dyDescent="0.25">
      <c r="A18" s="36"/>
      <c r="B18" s="42">
        <v>8</v>
      </c>
      <c r="C18" s="26">
        <v>15</v>
      </c>
      <c r="D18" s="34" t="s">
        <v>13</v>
      </c>
      <c r="E18" s="9" t="s">
        <v>8</v>
      </c>
      <c r="F18" s="10" t="s">
        <v>9</v>
      </c>
      <c r="G18" s="10" t="s">
        <v>16</v>
      </c>
      <c r="H18" s="10" t="s">
        <v>18</v>
      </c>
      <c r="I18" s="16"/>
      <c r="J18" s="16"/>
      <c r="K18" s="16"/>
      <c r="L18" s="16"/>
      <c r="M18" s="16"/>
      <c r="N18" s="16"/>
      <c r="O18" s="16"/>
      <c r="P18" s="16"/>
      <c r="Q18" s="16"/>
      <c r="R18" s="11">
        <v>2500</v>
      </c>
      <c r="S18" s="16"/>
      <c r="T18" s="16"/>
      <c r="U18" s="16"/>
      <c r="V18" s="16"/>
      <c r="W18" s="16"/>
      <c r="X18" s="25">
        <f t="shared" si="0"/>
        <v>2500</v>
      </c>
      <c r="Y18" s="6">
        <v>19</v>
      </c>
      <c r="Z18" s="7">
        <f t="shared" si="1"/>
        <v>47500</v>
      </c>
      <c r="AA18" s="31">
        <f>SUM(Z18:Z19)</f>
        <v>76500</v>
      </c>
    </row>
    <row r="19" spans="1:27" ht="21.75" customHeight="1" x14ac:dyDescent="0.25">
      <c r="A19" s="36"/>
      <c r="B19" s="42"/>
      <c r="C19" s="26">
        <v>16</v>
      </c>
      <c r="D19" s="34"/>
      <c r="E19" s="9" t="s">
        <v>8</v>
      </c>
      <c r="F19" s="10" t="s">
        <v>10</v>
      </c>
      <c r="G19" s="10" t="s">
        <v>17</v>
      </c>
      <c r="H19" s="10" t="s">
        <v>18</v>
      </c>
      <c r="I19" s="16"/>
      <c r="J19" s="16"/>
      <c r="K19" s="16"/>
      <c r="L19" s="16"/>
      <c r="M19" s="16"/>
      <c r="N19" s="16"/>
      <c r="O19" s="16"/>
      <c r="P19" s="16"/>
      <c r="Q19" s="16"/>
      <c r="R19" s="11">
        <v>10</v>
      </c>
      <c r="S19" s="16"/>
      <c r="T19" s="16"/>
      <c r="U19" s="16"/>
      <c r="V19" s="16"/>
      <c r="W19" s="16"/>
      <c r="X19" s="25">
        <f t="shared" si="0"/>
        <v>10</v>
      </c>
      <c r="Y19" s="6">
        <v>2900</v>
      </c>
      <c r="Z19" s="7">
        <f t="shared" si="1"/>
        <v>29000</v>
      </c>
      <c r="AA19" s="32"/>
    </row>
    <row r="20" spans="1:27" ht="21.75" customHeight="1" x14ac:dyDescent="0.25">
      <c r="A20" s="36"/>
      <c r="B20" s="42">
        <v>9</v>
      </c>
      <c r="C20" s="26">
        <v>17</v>
      </c>
      <c r="D20" s="34" t="s">
        <v>14</v>
      </c>
      <c r="E20" s="9" t="s">
        <v>8</v>
      </c>
      <c r="F20" s="10" t="s">
        <v>9</v>
      </c>
      <c r="G20" s="10" t="s">
        <v>16</v>
      </c>
      <c r="H20" s="10" t="s">
        <v>18</v>
      </c>
      <c r="I20" s="16"/>
      <c r="J20" s="16"/>
      <c r="K20" s="16"/>
      <c r="L20" s="16"/>
      <c r="M20" s="16"/>
      <c r="N20" s="16"/>
      <c r="O20" s="16"/>
      <c r="P20" s="16"/>
      <c r="Q20" s="16"/>
      <c r="R20" s="11">
        <v>500</v>
      </c>
      <c r="S20" s="16"/>
      <c r="T20" s="16"/>
      <c r="U20" s="16"/>
      <c r="V20" s="16"/>
      <c r="W20" s="16"/>
      <c r="X20" s="15">
        <f t="shared" si="0"/>
        <v>500</v>
      </c>
      <c r="Y20" s="6">
        <v>16.21</v>
      </c>
      <c r="Z20" s="7">
        <f t="shared" si="1"/>
        <v>8105</v>
      </c>
      <c r="AA20" s="31">
        <f>SUM(Z20:Z21)</f>
        <v>71705</v>
      </c>
    </row>
    <row r="21" spans="1:27" ht="21.75" customHeight="1" x14ac:dyDescent="0.25">
      <c r="A21" s="36"/>
      <c r="B21" s="42"/>
      <c r="C21" s="26">
        <v>18</v>
      </c>
      <c r="D21" s="34"/>
      <c r="E21" s="9" t="s">
        <v>8</v>
      </c>
      <c r="F21" s="10" t="s">
        <v>10</v>
      </c>
      <c r="G21" s="10" t="s">
        <v>17</v>
      </c>
      <c r="H21" s="10" t="s">
        <v>18</v>
      </c>
      <c r="I21" s="16"/>
      <c r="J21" s="16"/>
      <c r="K21" s="16"/>
      <c r="L21" s="16"/>
      <c r="M21" s="16"/>
      <c r="N21" s="16"/>
      <c r="O21" s="16"/>
      <c r="P21" s="16"/>
      <c r="Q21" s="16"/>
      <c r="R21" s="11">
        <v>24</v>
      </c>
      <c r="S21" s="16"/>
      <c r="T21" s="16"/>
      <c r="U21" s="16"/>
      <c r="V21" s="16"/>
      <c r="W21" s="16"/>
      <c r="X21" s="15">
        <f t="shared" si="0"/>
        <v>24</v>
      </c>
      <c r="Y21" s="6">
        <v>2650</v>
      </c>
      <c r="Z21" s="7">
        <f t="shared" si="1"/>
        <v>63600</v>
      </c>
      <c r="AA21" s="32"/>
    </row>
    <row r="22" spans="1:27" ht="21.75" customHeight="1" x14ac:dyDescent="0.25">
      <c r="A22" s="41" t="s">
        <v>37</v>
      </c>
      <c r="B22" s="39">
        <v>10</v>
      </c>
      <c r="C22" s="12">
        <v>19</v>
      </c>
      <c r="D22" s="43" t="s">
        <v>11</v>
      </c>
      <c r="E22" s="22" t="s">
        <v>8</v>
      </c>
      <c r="F22" s="19" t="s">
        <v>9</v>
      </c>
      <c r="G22" s="19" t="s">
        <v>16</v>
      </c>
      <c r="H22" s="19" t="s">
        <v>18</v>
      </c>
      <c r="I22" s="24"/>
      <c r="J22" s="24"/>
      <c r="K22" s="24"/>
      <c r="L22" s="24"/>
      <c r="M22" s="24"/>
      <c r="N22" s="24"/>
      <c r="O22" s="24"/>
      <c r="P22" s="24"/>
      <c r="Q22" s="24"/>
      <c r="R22" s="24"/>
      <c r="S22" s="24"/>
      <c r="T22" s="24">
        <v>1000</v>
      </c>
      <c r="U22" s="24"/>
      <c r="V22" s="24"/>
      <c r="W22" s="24"/>
      <c r="X22" s="21">
        <f t="shared" si="0"/>
        <v>1000</v>
      </c>
      <c r="Y22" s="59">
        <v>9.2100000000000009</v>
      </c>
      <c r="Z22" s="54">
        <f t="shared" si="1"/>
        <v>9210</v>
      </c>
      <c r="AA22" s="55">
        <f>SUM(Z22:Z23)</f>
        <v>19410</v>
      </c>
    </row>
    <row r="23" spans="1:27" ht="21.75" customHeight="1" x14ac:dyDescent="0.25">
      <c r="A23" s="41"/>
      <c r="B23" s="39"/>
      <c r="C23" s="12">
        <v>20</v>
      </c>
      <c r="D23" s="43"/>
      <c r="E23" s="22" t="s">
        <v>8</v>
      </c>
      <c r="F23" s="19" t="s">
        <v>10</v>
      </c>
      <c r="G23" s="19" t="s">
        <v>17</v>
      </c>
      <c r="H23" s="19" t="s">
        <v>18</v>
      </c>
      <c r="I23" s="24"/>
      <c r="J23" s="24"/>
      <c r="K23" s="24"/>
      <c r="L23" s="24"/>
      <c r="M23" s="24"/>
      <c r="N23" s="24"/>
      <c r="O23" s="24"/>
      <c r="P23" s="24"/>
      <c r="Q23" s="24"/>
      <c r="R23" s="24"/>
      <c r="S23" s="24"/>
      <c r="T23" s="24">
        <v>6</v>
      </c>
      <c r="U23" s="24"/>
      <c r="V23" s="24"/>
      <c r="W23" s="24"/>
      <c r="X23" s="21">
        <f t="shared" si="0"/>
        <v>6</v>
      </c>
      <c r="Y23" s="59">
        <v>1700</v>
      </c>
      <c r="Z23" s="54">
        <f t="shared" si="1"/>
        <v>10200</v>
      </c>
      <c r="AA23" s="56"/>
    </row>
    <row r="24" spans="1:27" ht="21.75" customHeight="1" x14ac:dyDescent="0.25">
      <c r="A24" s="41"/>
      <c r="B24" s="39">
        <v>11</v>
      </c>
      <c r="C24" s="12">
        <v>21</v>
      </c>
      <c r="D24" s="43" t="s">
        <v>12</v>
      </c>
      <c r="E24" s="22" t="s">
        <v>8</v>
      </c>
      <c r="F24" s="19" t="s">
        <v>9</v>
      </c>
      <c r="G24" s="19" t="s">
        <v>16</v>
      </c>
      <c r="H24" s="19" t="s">
        <v>18</v>
      </c>
      <c r="I24" s="24"/>
      <c r="J24" s="24"/>
      <c r="K24" s="24"/>
      <c r="L24" s="24"/>
      <c r="M24" s="24"/>
      <c r="N24" s="24"/>
      <c r="O24" s="24"/>
      <c r="P24" s="24"/>
      <c r="Q24" s="24"/>
      <c r="R24" s="24"/>
      <c r="S24" s="19">
        <v>1000</v>
      </c>
      <c r="T24" s="24">
        <v>1500</v>
      </c>
      <c r="U24" s="24"/>
      <c r="V24" s="24"/>
      <c r="W24" s="24"/>
      <c r="X24" s="21">
        <f t="shared" si="0"/>
        <v>2500</v>
      </c>
      <c r="Y24" s="59">
        <v>13.65</v>
      </c>
      <c r="Z24" s="54">
        <f t="shared" si="1"/>
        <v>34125</v>
      </c>
      <c r="AA24" s="55">
        <f>SUM(Z24:Z25)</f>
        <v>65625</v>
      </c>
    </row>
    <row r="25" spans="1:27" ht="21.75" customHeight="1" x14ac:dyDescent="0.25">
      <c r="A25" s="41"/>
      <c r="B25" s="39"/>
      <c r="C25" s="12">
        <v>22</v>
      </c>
      <c r="D25" s="43"/>
      <c r="E25" s="22" t="s">
        <v>8</v>
      </c>
      <c r="F25" s="19" t="s">
        <v>10</v>
      </c>
      <c r="G25" s="19" t="s">
        <v>17</v>
      </c>
      <c r="H25" s="19" t="s">
        <v>18</v>
      </c>
      <c r="I25" s="24"/>
      <c r="J25" s="24"/>
      <c r="K25" s="24"/>
      <c r="L25" s="24"/>
      <c r="M25" s="24"/>
      <c r="N25" s="24"/>
      <c r="O25" s="24"/>
      <c r="P25" s="24"/>
      <c r="Q25" s="24"/>
      <c r="R25" s="24"/>
      <c r="S25" s="19">
        <v>10</v>
      </c>
      <c r="T25" s="24">
        <v>5</v>
      </c>
      <c r="U25" s="24"/>
      <c r="V25" s="24"/>
      <c r="W25" s="24"/>
      <c r="X25" s="21">
        <f t="shared" si="0"/>
        <v>15</v>
      </c>
      <c r="Y25" s="59">
        <v>2100</v>
      </c>
      <c r="Z25" s="54">
        <f t="shared" si="1"/>
        <v>31500</v>
      </c>
      <c r="AA25" s="56"/>
    </row>
    <row r="26" spans="1:27" ht="21.75" customHeight="1" x14ac:dyDescent="0.25">
      <c r="A26" s="41"/>
      <c r="B26" s="39">
        <v>12</v>
      </c>
      <c r="C26" s="12">
        <v>23</v>
      </c>
      <c r="D26" s="43" t="s">
        <v>13</v>
      </c>
      <c r="E26" s="22" t="s">
        <v>8</v>
      </c>
      <c r="F26" s="19" t="s">
        <v>9</v>
      </c>
      <c r="G26" s="19" t="s">
        <v>16</v>
      </c>
      <c r="H26" s="19" t="s">
        <v>18</v>
      </c>
      <c r="I26" s="24"/>
      <c r="J26" s="24"/>
      <c r="K26" s="24"/>
      <c r="L26" s="24"/>
      <c r="M26" s="24"/>
      <c r="N26" s="24"/>
      <c r="O26" s="24"/>
      <c r="P26" s="24"/>
      <c r="Q26" s="24"/>
      <c r="R26" s="24"/>
      <c r="S26" s="19">
        <v>6000</v>
      </c>
      <c r="T26" s="24">
        <v>6000</v>
      </c>
      <c r="U26" s="24"/>
      <c r="V26" s="24"/>
      <c r="W26" s="24"/>
      <c r="X26" s="21">
        <f t="shared" si="0"/>
        <v>12000</v>
      </c>
      <c r="Y26" s="59">
        <v>19</v>
      </c>
      <c r="Z26" s="54">
        <f t="shared" si="1"/>
        <v>228000</v>
      </c>
      <c r="AA26" s="55">
        <f>SUM(Z26:Z27)</f>
        <v>358500</v>
      </c>
    </row>
    <row r="27" spans="1:27" ht="21.75" customHeight="1" x14ac:dyDescent="0.25">
      <c r="A27" s="41"/>
      <c r="B27" s="39"/>
      <c r="C27" s="12">
        <v>24</v>
      </c>
      <c r="D27" s="43"/>
      <c r="E27" s="22" t="s">
        <v>8</v>
      </c>
      <c r="F27" s="19" t="s">
        <v>10</v>
      </c>
      <c r="G27" s="19" t="s">
        <v>17</v>
      </c>
      <c r="H27" s="19" t="s">
        <v>18</v>
      </c>
      <c r="I27" s="24"/>
      <c r="J27" s="24"/>
      <c r="K27" s="24"/>
      <c r="L27" s="24"/>
      <c r="M27" s="24"/>
      <c r="N27" s="24"/>
      <c r="O27" s="24"/>
      <c r="P27" s="24"/>
      <c r="Q27" s="24"/>
      <c r="R27" s="24"/>
      <c r="S27" s="19">
        <v>20</v>
      </c>
      <c r="T27" s="24">
        <v>25</v>
      </c>
      <c r="U27" s="24"/>
      <c r="V27" s="24"/>
      <c r="W27" s="24"/>
      <c r="X27" s="21">
        <f t="shared" si="0"/>
        <v>45</v>
      </c>
      <c r="Y27" s="59">
        <v>2900</v>
      </c>
      <c r="Z27" s="54">
        <f t="shared" si="1"/>
        <v>130500</v>
      </c>
      <c r="AA27" s="56"/>
    </row>
    <row r="28" spans="1:27" ht="21.75" customHeight="1" x14ac:dyDescent="0.25">
      <c r="A28" s="41"/>
      <c r="B28" s="39">
        <v>13</v>
      </c>
      <c r="C28" s="12">
        <v>25</v>
      </c>
      <c r="D28" s="43" t="s">
        <v>14</v>
      </c>
      <c r="E28" s="22" t="s">
        <v>8</v>
      </c>
      <c r="F28" s="19" t="s">
        <v>9</v>
      </c>
      <c r="G28" s="19" t="s">
        <v>16</v>
      </c>
      <c r="H28" s="19" t="s">
        <v>18</v>
      </c>
      <c r="I28" s="24"/>
      <c r="J28" s="24"/>
      <c r="K28" s="24"/>
      <c r="L28" s="24"/>
      <c r="M28" s="24"/>
      <c r="N28" s="24"/>
      <c r="O28" s="24"/>
      <c r="P28" s="24"/>
      <c r="Q28" s="24"/>
      <c r="R28" s="24"/>
      <c r="S28" s="19">
        <v>2000</v>
      </c>
      <c r="T28" s="24">
        <v>1600</v>
      </c>
      <c r="U28" s="24"/>
      <c r="V28" s="24"/>
      <c r="W28" s="24"/>
      <c r="X28" s="21">
        <f t="shared" si="0"/>
        <v>3600</v>
      </c>
      <c r="Y28" s="59">
        <v>16.21</v>
      </c>
      <c r="Z28" s="54">
        <f t="shared" si="1"/>
        <v>58356</v>
      </c>
      <c r="AA28" s="55">
        <f>SUM(Z28:Z29)</f>
        <v>153756</v>
      </c>
    </row>
    <row r="29" spans="1:27" ht="21.75" customHeight="1" x14ac:dyDescent="0.25">
      <c r="A29" s="41"/>
      <c r="B29" s="39"/>
      <c r="C29" s="12">
        <v>26</v>
      </c>
      <c r="D29" s="43"/>
      <c r="E29" s="22" t="s">
        <v>8</v>
      </c>
      <c r="F29" s="19" t="s">
        <v>10</v>
      </c>
      <c r="G29" s="19" t="s">
        <v>17</v>
      </c>
      <c r="H29" s="19" t="s">
        <v>18</v>
      </c>
      <c r="I29" s="24"/>
      <c r="J29" s="24"/>
      <c r="K29" s="24"/>
      <c r="L29" s="24"/>
      <c r="M29" s="24"/>
      <c r="N29" s="24"/>
      <c r="O29" s="24"/>
      <c r="P29" s="24"/>
      <c r="Q29" s="24"/>
      <c r="R29" s="24"/>
      <c r="S29" s="19">
        <v>30</v>
      </c>
      <c r="T29" s="24">
        <v>6</v>
      </c>
      <c r="U29" s="24"/>
      <c r="V29" s="24"/>
      <c r="W29" s="24"/>
      <c r="X29" s="21">
        <f t="shared" si="0"/>
        <v>36</v>
      </c>
      <c r="Y29" s="59">
        <v>2650</v>
      </c>
      <c r="Z29" s="54">
        <f t="shared" si="1"/>
        <v>95400</v>
      </c>
      <c r="AA29" s="56"/>
    </row>
    <row r="30" spans="1:27" ht="21.75" customHeight="1" x14ac:dyDescent="0.25">
      <c r="A30" s="36" t="s">
        <v>38</v>
      </c>
      <c r="B30" s="42">
        <v>14</v>
      </c>
      <c r="C30" s="26">
        <v>27</v>
      </c>
      <c r="D30" s="34" t="s">
        <v>11</v>
      </c>
      <c r="E30" s="9" t="s">
        <v>8</v>
      </c>
      <c r="F30" s="10" t="s">
        <v>9</v>
      </c>
      <c r="G30" s="10" t="s">
        <v>16</v>
      </c>
      <c r="H30" s="10" t="s">
        <v>18</v>
      </c>
      <c r="I30" s="16"/>
      <c r="J30" s="16"/>
      <c r="K30" s="16"/>
      <c r="L30" s="16"/>
      <c r="M30" s="16"/>
      <c r="N30" s="16"/>
      <c r="O30" s="16"/>
      <c r="P30" s="16"/>
      <c r="Q30" s="16"/>
      <c r="R30" s="16"/>
      <c r="S30" s="16"/>
      <c r="T30" s="16"/>
      <c r="U30" s="13">
        <v>25000</v>
      </c>
      <c r="V30" s="16"/>
      <c r="W30" s="16"/>
      <c r="X30" s="15">
        <f t="shared" si="0"/>
        <v>25000</v>
      </c>
      <c r="Y30" s="6">
        <v>9.2100000000000009</v>
      </c>
      <c r="Z30" s="7">
        <f t="shared" si="1"/>
        <v>230250.00000000003</v>
      </c>
      <c r="AA30" s="31">
        <f>SUM(Z30:Z31)</f>
        <v>247250.00000000003</v>
      </c>
    </row>
    <row r="31" spans="1:27" ht="21.75" customHeight="1" x14ac:dyDescent="0.25">
      <c r="A31" s="36"/>
      <c r="B31" s="42"/>
      <c r="C31" s="26">
        <v>28</v>
      </c>
      <c r="D31" s="34"/>
      <c r="E31" s="9" t="s">
        <v>8</v>
      </c>
      <c r="F31" s="10" t="s">
        <v>10</v>
      </c>
      <c r="G31" s="10" t="s">
        <v>17</v>
      </c>
      <c r="H31" s="10" t="s">
        <v>18</v>
      </c>
      <c r="I31" s="16"/>
      <c r="J31" s="16"/>
      <c r="K31" s="16"/>
      <c r="L31" s="16"/>
      <c r="M31" s="16"/>
      <c r="N31" s="16"/>
      <c r="O31" s="16"/>
      <c r="P31" s="16"/>
      <c r="Q31" s="16"/>
      <c r="R31" s="16"/>
      <c r="S31" s="16"/>
      <c r="T31" s="16"/>
      <c r="U31" s="10">
        <v>10</v>
      </c>
      <c r="V31" s="16"/>
      <c r="W31" s="16"/>
      <c r="X31" s="15">
        <f t="shared" si="0"/>
        <v>10</v>
      </c>
      <c r="Y31" s="6">
        <v>1700</v>
      </c>
      <c r="Z31" s="7">
        <f t="shared" si="1"/>
        <v>17000</v>
      </c>
      <c r="AA31" s="32"/>
    </row>
    <row r="32" spans="1:27" ht="21.75" customHeight="1" x14ac:dyDescent="0.25">
      <c r="A32" s="36"/>
      <c r="B32" s="42">
        <v>15</v>
      </c>
      <c r="C32" s="26">
        <v>29</v>
      </c>
      <c r="D32" s="34" t="s">
        <v>12</v>
      </c>
      <c r="E32" s="9" t="s">
        <v>8</v>
      </c>
      <c r="F32" s="10" t="s">
        <v>9</v>
      </c>
      <c r="G32" s="10" t="s">
        <v>16</v>
      </c>
      <c r="H32" s="10" t="s">
        <v>18</v>
      </c>
      <c r="I32" s="16"/>
      <c r="J32" s="16"/>
      <c r="K32" s="16"/>
      <c r="L32" s="16"/>
      <c r="M32" s="16"/>
      <c r="N32" s="16"/>
      <c r="O32" s="16"/>
      <c r="P32" s="16"/>
      <c r="Q32" s="16"/>
      <c r="R32" s="16"/>
      <c r="S32" s="16"/>
      <c r="T32" s="16"/>
      <c r="U32" s="13">
        <v>30000</v>
      </c>
      <c r="V32" s="16"/>
      <c r="W32" s="16"/>
      <c r="X32" s="15">
        <f t="shared" si="0"/>
        <v>30000</v>
      </c>
      <c r="Y32" s="6">
        <v>13.65</v>
      </c>
      <c r="Z32" s="7">
        <f t="shared" si="1"/>
        <v>409500</v>
      </c>
      <c r="AA32" s="31">
        <f>SUM(Z32:Z33)</f>
        <v>472500</v>
      </c>
    </row>
    <row r="33" spans="1:27" ht="21.75" customHeight="1" x14ac:dyDescent="0.25">
      <c r="A33" s="36"/>
      <c r="B33" s="42"/>
      <c r="C33" s="26">
        <v>30</v>
      </c>
      <c r="D33" s="34"/>
      <c r="E33" s="9" t="s">
        <v>8</v>
      </c>
      <c r="F33" s="10" t="s">
        <v>10</v>
      </c>
      <c r="G33" s="10" t="s">
        <v>17</v>
      </c>
      <c r="H33" s="10" t="s">
        <v>18</v>
      </c>
      <c r="I33" s="16"/>
      <c r="J33" s="16"/>
      <c r="K33" s="16"/>
      <c r="L33" s="16"/>
      <c r="M33" s="16"/>
      <c r="N33" s="16"/>
      <c r="O33" s="16"/>
      <c r="P33" s="16"/>
      <c r="Q33" s="16"/>
      <c r="R33" s="16"/>
      <c r="S33" s="16"/>
      <c r="T33" s="16"/>
      <c r="U33" s="10">
        <v>30</v>
      </c>
      <c r="V33" s="16"/>
      <c r="W33" s="16"/>
      <c r="X33" s="15">
        <f t="shared" si="0"/>
        <v>30</v>
      </c>
      <c r="Y33" s="6">
        <v>2100</v>
      </c>
      <c r="Z33" s="7">
        <f t="shared" si="1"/>
        <v>63000</v>
      </c>
      <c r="AA33" s="32"/>
    </row>
    <row r="34" spans="1:27" ht="21.75" customHeight="1" x14ac:dyDescent="0.25">
      <c r="A34" s="36"/>
      <c r="B34" s="42">
        <v>16</v>
      </c>
      <c r="C34" s="26">
        <v>31</v>
      </c>
      <c r="D34" s="34" t="s">
        <v>13</v>
      </c>
      <c r="E34" s="9" t="s">
        <v>8</v>
      </c>
      <c r="F34" s="10" t="s">
        <v>9</v>
      </c>
      <c r="G34" s="10" t="s">
        <v>16</v>
      </c>
      <c r="H34" s="10" t="s">
        <v>18</v>
      </c>
      <c r="I34" s="16"/>
      <c r="J34" s="16"/>
      <c r="K34" s="16"/>
      <c r="L34" s="16"/>
      <c r="M34" s="16"/>
      <c r="N34" s="16"/>
      <c r="O34" s="16"/>
      <c r="P34" s="16"/>
      <c r="Q34" s="16"/>
      <c r="R34" s="16"/>
      <c r="S34" s="16"/>
      <c r="T34" s="16"/>
      <c r="U34" s="13">
        <v>25000</v>
      </c>
      <c r="V34" s="16"/>
      <c r="W34" s="16"/>
      <c r="X34" s="15">
        <f t="shared" si="0"/>
        <v>25000</v>
      </c>
      <c r="Y34" s="6">
        <v>19</v>
      </c>
      <c r="Z34" s="7">
        <f t="shared" si="1"/>
        <v>475000</v>
      </c>
      <c r="AA34" s="31">
        <f>SUM(Z34:Z35)</f>
        <v>504000</v>
      </c>
    </row>
    <row r="35" spans="1:27" ht="21.75" customHeight="1" x14ac:dyDescent="0.25">
      <c r="A35" s="36"/>
      <c r="B35" s="42"/>
      <c r="C35" s="26">
        <v>32</v>
      </c>
      <c r="D35" s="34"/>
      <c r="E35" s="9" t="s">
        <v>8</v>
      </c>
      <c r="F35" s="10" t="s">
        <v>10</v>
      </c>
      <c r="G35" s="10" t="s">
        <v>17</v>
      </c>
      <c r="H35" s="10" t="s">
        <v>18</v>
      </c>
      <c r="I35" s="16"/>
      <c r="J35" s="16"/>
      <c r="K35" s="16"/>
      <c r="L35" s="16"/>
      <c r="M35" s="16"/>
      <c r="N35" s="16"/>
      <c r="O35" s="16"/>
      <c r="P35" s="16"/>
      <c r="Q35" s="16"/>
      <c r="R35" s="16"/>
      <c r="S35" s="16"/>
      <c r="T35" s="16"/>
      <c r="U35" s="10">
        <v>10</v>
      </c>
      <c r="V35" s="16"/>
      <c r="W35" s="16"/>
      <c r="X35" s="15">
        <f t="shared" si="0"/>
        <v>10</v>
      </c>
      <c r="Y35" s="6">
        <v>2900</v>
      </c>
      <c r="Z35" s="7">
        <f t="shared" si="1"/>
        <v>29000</v>
      </c>
      <c r="AA35" s="32"/>
    </row>
    <row r="36" spans="1:27" ht="21.75" customHeight="1" x14ac:dyDescent="0.25">
      <c r="A36" s="36"/>
      <c r="B36" s="42">
        <v>17</v>
      </c>
      <c r="C36" s="26">
        <v>33</v>
      </c>
      <c r="D36" s="34" t="s">
        <v>14</v>
      </c>
      <c r="E36" s="9" t="s">
        <v>8</v>
      </c>
      <c r="F36" s="10" t="s">
        <v>9</v>
      </c>
      <c r="G36" s="10" t="s">
        <v>16</v>
      </c>
      <c r="H36" s="10" t="s">
        <v>18</v>
      </c>
      <c r="I36" s="16"/>
      <c r="J36" s="16"/>
      <c r="K36" s="16"/>
      <c r="L36" s="16"/>
      <c r="M36" s="16"/>
      <c r="N36" s="16"/>
      <c r="O36" s="16"/>
      <c r="P36" s="16"/>
      <c r="Q36" s="16"/>
      <c r="R36" s="16"/>
      <c r="S36" s="16"/>
      <c r="T36" s="16"/>
      <c r="U36" s="13">
        <v>25000</v>
      </c>
      <c r="V36" s="16"/>
      <c r="W36" s="16"/>
      <c r="X36" s="15">
        <f t="shared" si="0"/>
        <v>25000</v>
      </c>
      <c r="Y36" s="6">
        <v>16.21</v>
      </c>
      <c r="Z36" s="7">
        <f t="shared" si="1"/>
        <v>405250</v>
      </c>
      <c r="AA36" s="31">
        <f>SUM(Z36:Z37)</f>
        <v>471500</v>
      </c>
    </row>
    <row r="37" spans="1:27" ht="21.75" customHeight="1" x14ac:dyDescent="0.25">
      <c r="A37" s="36"/>
      <c r="B37" s="42"/>
      <c r="C37" s="26">
        <v>34</v>
      </c>
      <c r="D37" s="34"/>
      <c r="E37" s="9" t="s">
        <v>8</v>
      </c>
      <c r="F37" s="10" t="s">
        <v>10</v>
      </c>
      <c r="G37" s="10" t="s">
        <v>17</v>
      </c>
      <c r="H37" s="10" t="s">
        <v>18</v>
      </c>
      <c r="I37" s="16"/>
      <c r="J37" s="16"/>
      <c r="K37" s="16"/>
      <c r="L37" s="16"/>
      <c r="M37" s="16"/>
      <c r="N37" s="16"/>
      <c r="O37" s="16"/>
      <c r="P37" s="16"/>
      <c r="Q37" s="16"/>
      <c r="R37" s="16"/>
      <c r="S37" s="16"/>
      <c r="T37" s="16"/>
      <c r="U37" s="10">
        <v>25</v>
      </c>
      <c r="V37" s="16"/>
      <c r="W37" s="16"/>
      <c r="X37" s="15">
        <f t="shared" si="0"/>
        <v>25</v>
      </c>
      <c r="Y37" s="6">
        <v>2650</v>
      </c>
      <c r="Z37" s="7">
        <f t="shared" si="1"/>
        <v>66250</v>
      </c>
      <c r="AA37" s="32"/>
    </row>
    <row r="38" spans="1:27" ht="18" customHeight="1" x14ac:dyDescent="0.25">
      <c r="A38" s="41" t="s">
        <v>39</v>
      </c>
      <c r="B38" s="39">
        <v>18</v>
      </c>
      <c r="C38" s="12">
        <v>35</v>
      </c>
      <c r="D38" s="43" t="s">
        <v>11</v>
      </c>
      <c r="E38" s="22" t="s">
        <v>8</v>
      </c>
      <c r="F38" s="19" t="s">
        <v>9</v>
      </c>
      <c r="G38" s="19" t="s">
        <v>16</v>
      </c>
      <c r="H38" s="19" t="s">
        <v>18</v>
      </c>
      <c r="I38" s="24"/>
      <c r="J38" s="24"/>
      <c r="K38" s="24"/>
      <c r="L38" s="24"/>
      <c r="M38" s="24"/>
      <c r="N38" s="24"/>
      <c r="O38" s="24"/>
      <c r="P38" s="24"/>
      <c r="Q38" s="24"/>
      <c r="R38" s="24"/>
      <c r="S38" s="24"/>
      <c r="T38" s="24"/>
      <c r="U38" s="24"/>
      <c r="V38" s="24">
        <v>1000</v>
      </c>
      <c r="W38" s="24"/>
      <c r="X38" s="21">
        <f t="shared" si="0"/>
        <v>1000</v>
      </c>
      <c r="Y38" s="59">
        <v>9.2100000000000009</v>
      </c>
      <c r="Z38" s="54">
        <f t="shared" si="1"/>
        <v>9210</v>
      </c>
      <c r="AA38" s="55">
        <f>SUM(Z38:Z39)</f>
        <v>19410</v>
      </c>
    </row>
    <row r="39" spans="1:27" ht="18" customHeight="1" x14ac:dyDescent="0.25">
      <c r="A39" s="41"/>
      <c r="B39" s="39"/>
      <c r="C39" s="12">
        <v>36</v>
      </c>
      <c r="D39" s="43"/>
      <c r="E39" s="22" t="s">
        <v>8</v>
      </c>
      <c r="F39" s="19" t="s">
        <v>10</v>
      </c>
      <c r="G39" s="19" t="s">
        <v>17</v>
      </c>
      <c r="H39" s="19" t="s">
        <v>18</v>
      </c>
      <c r="I39" s="24"/>
      <c r="J39" s="24"/>
      <c r="K39" s="24"/>
      <c r="L39" s="24"/>
      <c r="M39" s="24"/>
      <c r="N39" s="24"/>
      <c r="O39" s="24"/>
      <c r="P39" s="24"/>
      <c r="Q39" s="24"/>
      <c r="R39" s="24"/>
      <c r="S39" s="24"/>
      <c r="T39" s="24"/>
      <c r="U39" s="24"/>
      <c r="V39" s="24">
        <v>6</v>
      </c>
      <c r="W39" s="24"/>
      <c r="X39" s="21">
        <f t="shared" si="0"/>
        <v>6</v>
      </c>
      <c r="Y39" s="59">
        <v>1700</v>
      </c>
      <c r="Z39" s="54">
        <f t="shared" si="1"/>
        <v>10200</v>
      </c>
      <c r="AA39" s="56"/>
    </row>
    <row r="40" spans="1:27" ht="18" customHeight="1" x14ac:dyDescent="0.25">
      <c r="A40" s="41"/>
      <c r="B40" s="39">
        <v>19</v>
      </c>
      <c r="C40" s="12">
        <v>37</v>
      </c>
      <c r="D40" s="43" t="s">
        <v>13</v>
      </c>
      <c r="E40" s="22" t="s">
        <v>8</v>
      </c>
      <c r="F40" s="19" t="s">
        <v>9</v>
      </c>
      <c r="G40" s="19" t="s">
        <v>16</v>
      </c>
      <c r="H40" s="19" t="s">
        <v>18</v>
      </c>
      <c r="I40" s="24"/>
      <c r="J40" s="24"/>
      <c r="K40" s="24"/>
      <c r="L40" s="24"/>
      <c r="M40" s="24"/>
      <c r="N40" s="24"/>
      <c r="O40" s="24"/>
      <c r="P40" s="24"/>
      <c r="Q40" s="24"/>
      <c r="R40" s="24"/>
      <c r="S40" s="24"/>
      <c r="T40" s="24"/>
      <c r="U40" s="24"/>
      <c r="V40" s="24">
        <v>2500</v>
      </c>
      <c r="W40" s="24"/>
      <c r="X40" s="21">
        <f t="shared" si="0"/>
        <v>2500</v>
      </c>
      <c r="Y40" s="59">
        <v>19</v>
      </c>
      <c r="Z40" s="54">
        <f t="shared" si="1"/>
        <v>47500</v>
      </c>
      <c r="AA40" s="55">
        <f>SUM(Z40:Z41)</f>
        <v>82300</v>
      </c>
    </row>
    <row r="41" spans="1:27" ht="18" customHeight="1" x14ac:dyDescent="0.25">
      <c r="A41" s="44"/>
      <c r="B41" s="40"/>
      <c r="C41" s="12">
        <v>38</v>
      </c>
      <c r="D41" s="43"/>
      <c r="E41" s="22" t="s">
        <v>8</v>
      </c>
      <c r="F41" s="19" t="s">
        <v>10</v>
      </c>
      <c r="G41" s="19" t="s">
        <v>17</v>
      </c>
      <c r="H41" s="19" t="s">
        <v>18</v>
      </c>
      <c r="I41" s="24"/>
      <c r="J41" s="24"/>
      <c r="K41" s="24"/>
      <c r="L41" s="24"/>
      <c r="M41" s="24"/>
      <c r="N41" s="24"/>
      <c r="O41" s="24"/>
      <c r="P41" s="24"/>
      <c r="Q41" s="24"/>
      <c r="R41" s="24"/>
      <c r="S41" s="24"/>
      <c r="T41" s="24"/>
      <c r="U41" s="24"/>
      <c r="V41" s="24">
        <v>12</v>
      </c>
      <c r="W41" s="24"/>
      <c r="X41" s="21">
        <f t="shared" si="0"/>
        <v>12</v>
      </c>
      <c r="Y41" s="59">
        <v>2900</v>
      </c>
      <c r="Z41" s="54">
        <f t="shared" si="1"/>
        <v>34800</v>
      </c>
      <c r="AA41" s="56"/>
    </row>
    <row r="42" spans="1:27" ht="18" customHeight="1" x14ac:dyDescent="0.25">
      <c r="A42" s="36" t="s">
        <v>41</v>
      </c>
      <c r="B42" s="37">
        <v>20</v>
      </c>
      <c r="C42" s="26">
        <v>39</v>
      </c>
      <c r="D42" s="34" t="s">
        <v>11</v>
      </c>
      <c r="E42" s="9" t="s">
        <v>8</v>
      </c>
      <c r="F42" s="10" t="s">
        <v>9</v>
      </c>
      <c r="G42" s="10" t="s">
        <v>16</v>
      </c>
      <c r="H42" s="10" t="s">
        <v>18</v>
      </c>
      <c r="I42" s="16"/>
      <c r="J42" s="16"/>
      <c r="K42" s="16"/>
      <c r="L42" s="16"/>
      <c r="M42" s="16"/>
      <c r="N42" s="16"/>
      <c r="O42" s="16"/>
      <c r="P42" s="16"/>
      <c r="Q42" s="16"/>
      <c r="R42" s="16"/>
      <c r="S42" s="16"/>
      <c r="T42" s="16"/>
      <c r="U42" s="16"/>
      <c r="V42" s="16"/>
      <c r="W42" s="28">
        <v>6000</v>
      </c>
      <c r="X42" s="25">
        <f>SUM(I42:W42)</f>
        <v>6000</v>
      </c>
      <c r="Y42" s="6">
        <v>9.2100000000000009</v>
      </c>
      <c r="Z42" s="7">
        <f t="shared" si="1"/>
        <v>55260.000000000007</v>
      </c>
      <c r="AA42" s="31">
        <f>SUM(Z42:Z43)</f>
        <v>89260</v>
      </c>
    </row>
    <row r="43" spans="1:27" ht="18" customHeight="1" x14ac:dyDescent="0.25">
      <c r="A43" s="36"/>
      <c r="B43" s="38"/>
      <c r="C43" s="26">
        <v>40</v>
      </c>
      <c r="D43" s="34"/>
      <c r="E43" s="9" t="s">
        <v>8</v>
      </c>
      <c r="F43" s="10" t="s">
        <v>10</v>
      </c>
      <c r="G43" s="10" t="s">
        <v>17</v>
      </c>
      <c r="H43" s="10" t="s">
        <v>18</v>
      </c>
      <c r="I43" s="16"/>
      <c r="J43" s="16"/>
      <c r="K43" s="16"/>
      <c r="L43" s="16"/>
      <c r="M43" s="16"/>
      <c r="N43" s="16"/>
      <c r="O43" s="16"/>
      <c r="P43" s="16"/>
      <c r="Q43" s="16"/>
      <c r="R43" s="16"/>
      <c r="S43" s="16"/>
      <c r="T43" s="16"/>
      <c r="U43" s="16"/>
      <c r="V43" s="16"/>
      <c r="W43" s="28">
        <v>20</v>
      </c>
      <c r="X43" s="25">
        <f t="shared" ref="X43:X65" si="4">SUM(I43:W43)</f>
        <v>20</v>
      </c>
      <c r="Y43" s="6">
        <v>1700</v>
      </c>
      <c r="Z43" s="7">
        <f t="shared" si="1"/>
        <v>34000</v>
      </c>
      <c r="AA43" s="32"/>
    </row>
    <row r="44" spans="1:27" ht="18" customHeight="1" x14ac:dyDescent="0.25">
      <c r="A44" s="36"/>
      <c r="B44" s="37">
        <v>21</v>
      </c>
      <c r="C44" s="26">
        <v>41</v>
      </c>
      <c r="D44" s="34" t="s">
        <v>12</v>
      </c>
      <c r="E44" s="9" t="s">
        <v>8</v>
      </c>
      <c r="F44" s="10" t="s">
        <v>9</v>
      </c>
      <c r="G44" s="10" t="s">
        <v>16</v>
      </c>
      <c r="H44" s="10" t="s">
        <v>18</v>
      </c>
      <c r="I44" s="16"/>
      <c r="J44" s="16"/>
      <c r="K44" s="16"/>
      <c r="L44" s="16"/>
      <c r="M44" s="16"/>
      <c r="N44" s="16"/>
      <c r="O44" s="16"/>
      <c r="P44" s="16"/>
      <c r="Q44" s="16"/>
      <c r="R44" s="16"/>
      <c r="S44" s="16"/>
      <c r="T44" s="16"/>
      <c r="U44" s="16"/>
      <c r="V44" s="16"/>
      <c r="W44" s="28">
        <v>4000</v>
      </c>
      <c r="X44" s="25">
        <f t="shared" si="4"/>
        <v>4000</v>
      </c>
      <c r="Y44" s="6">
        <v>13.65</v>
      </c>
      <c r="Z44" s="7">
        <f t="shared" si="1"/>
        <v>54600</v>
      </c>
      <c r="AA44" s="31">
        <f>SUM(Z44:Z45)</f>
        <v>75600</v>
      </c>
    </row>
    <row r="45" spans="1:27" ht="18" customHeight="1" x14ac:dyDescent="0.25">
      <c r="A45" s="36"/>
      <c r="B45" s="38"/>
      <c r="C45" s="26">
        <v>42</v>
      </c>
      <c r="D45" s="34"/>
      <c r="E45" s="9" t="s">
        <v>8</v>
      </c>
      <c r="F45" s="10" t="s">
        <v>10</v>
      </c>
      <c r="G45" s="10" t="s">
        <v>17</v>
      </c>
      <c r="H45" s="10" t="s">
        <v>18</v>
      </c>
      <c r="I45" s="16"/>
      <c r="J45" s="16"/>
      <c r="K45" s="16"/>
      <c r="L45" s="16"/>
      <c r="M45" s="16"/>
      <c r="N45" s="16"/>
      <c r="O45" s="16"/>
      <c r="P45" s="16"/>
      <c r="Q45" s="16"/>
      <c r="R45" s="16"/>
      <c r="S45" s="16"/>
      <c r="T45" s="16"/>
      <c r="U45" s="16"/>
      <c r="V45" s="16"/>
      <c r="W45" s="28">
        <v>10</v>
      </c>
      <c r="X45" s="25">
        <f t="shared" si="4"/>
        <v>10</v>
      </c>
      <c r="Y45" s="6">
        <v>2100</v>
      </c>
      <c r="Z45" s="7">
        <f t="shared" si="1"/>
        <v>21000</v>
      </c>
      <c r="AA45" s="32"/>
    </row>
    <row r="46" spans="1:27" ht="18" customHeight="1" x14ac:dyDescent="0.25">
      <c r="A46" s="36"/>
      <c r="B46" s="37">
        <v>22</v>
      </c>
      <c r="C46" s="26">
        <v>43</v>
      </c>
      <c r="D46" s="34" t="s">
        <v>13</v>
      </c>
      <c r="E46" s="9" t="s">
        <v>8</v>
      </c>
      <c r="F46" s="10" t="s">
        <v>9</v>
      </c>
      <c r="G46" s="10" t="s">
        <v>16</v>
      </c>
      <c r="H46" s="10" t="s">
        <v>18</v>
      </c>
      <c r="I46" s="16"/>
      <c r="J46" s="16"/>
      <c r="K46" s="16"/>
      <c r="L46" s="16"/>
      <c r="M46" s="16"/>
      <c r="N46" s="16"/>
      <c r="O46" s="16"/>
      <c r="P46" s="16"/>
      <c r="Q46" s="16"/>
      <c r="R46" s="16"/>
      <c r="S46" s="16"/>
      <c r="T46" s="16"/>
      <c r="U46" s="16"/>
      <c r="V46" s="16"/>
      <c r="W46" s="28">
        <v>7000</v>
      </c>
      <c r="X46" s="25">
        <f t="shared" si="4"/>
        <v>7000</v>
      </c>
      <c r="Y46" s="6">
        <v>19</v>
      </c>
      <c r="Z46" s="7">
        <f t="shared" si="1"/>
        <v>133000</v>
      </c>
      <c r="AA46" s="31">
        <f>SUM(Z46:Z47)</f>
        <v>167800</v>
      </c>
    </row>
    <row r="47" spans="1:27" ht="18" customHeight="1" x14ac:dyDescent="0.25">
      <c r="A47" s="36"/>
      <c r="B47" s="38"/>
      <c r="C47" s="26">
        <v>44</v>
      </c>
      <c r="D47" s="34"/>
      <c r="E47" s="9" t="s">
        <v>8</v>
      </c>
      <c r="F47" s="10" t="s">
        <v>10</v>
      </c>
      <c r="G47" s="10" t="s">
        <v>17</v>
      </c>
      <c r="H47" s="10" t="s">
        <v>18</v>
      </c>
      <c r="I47" s="16"/>
      <c r="J47" s="16"/>
      <c r="K47" s="16"/>
      <c r="L47" s="16"/>
      <c r="M47" s="16"/>
      <c r="N47" s="16"/>
      <c r="O47" s="16"/>
      <c r="P47" s="16"/>
      <c r="Q47" s="16"/>
      <c r="R47" s="16"/>
      <c r="S47" s="16"/>
      <c r="T47" s="16"/>
      <c r="U47" s="16"/>
      <c r="V47" s="16"/>
      <c r="W47" s="28">
        <v>12</v>
      </c>
      <c r="X47" s="25">
        <f t="shared" si="4"/>
        <v>12</v>
      </c>
      <c r="Y47" s="6">
        <v>2900</v>
      </c>
      <c r="Z47" s="7">
        <f t="shared" si="1"/>
        <v>34800</v>
      </c>
      <c r="AA47" s="32"/>
    </row>
    <row r="48" spans="1:27" ht="18" customHeight="1" x14ac:dyDescent="0.25">
      <c r="A48" s="36"/>
      <c r="B48" s="37">
        <v>23</v>
      </c>
      <c r="C48" s="26">
        <v>45</v>
      </c>
      <c r="D48" s="34" t="s">
        <v>14</v>
      </c>
      <c r="E48" s="9" t="s">
        <v>8</v>
      </c>
      <c r="F48" s="10" t="s">
        <v>9</v>
      </c>
      <c r="G48" s="10" t="s">
        <v>16</v>
      </c>
      <c r="H48" s="10" t="s">
        <v>18</v>
      </c>
      <c r="I48" s="16"/>
      <c r="J48" s="16"/>
      <c r="K48" s="16"/>
      <c r="L48" s="16"/>
      <c r="M48" s="16"/>
      <c r="N48" s="16"/>
      <c r="O48" s="16"/>
      <c r="P48" s="16"/>
      <c r="Q48" s="16"/>
      <c r="R48" s="16"/>
      <c r="S48" s="16"/>
      <c r="T48" s="16"/>
      <c r="U48" s="16"/>
      <c r="V48" s="16"/>
      <c r="W48" s="28">
        <v>3000</v>
      </c>
      <c r="X48" s="25">
        <f t="shared" si="4"/>
        <v>3000</v>
      </c>
      <c r="Y48" s="6">
        <v>16.21</v>
      </c>
      <c r="Z48" s="7">
        <f t="shared" si="1"/>
        <v>48630</v>
      </c>
      <c r="AA48" s="31">
        <f>SUM(Z48:Z49)</f>
        <v>75130</v>
      </c>
    </row>
    <row r="49" spans="1:27" ht="18" customHeight="1" x14ac:dyDescent="0.25">
      <c r="A49" s="36"/>
      <c r="B49" s="38"/>
      <c r="C49" s="26">
        <v>46</v>
      </c>
      <c r="D49" s="34"/>
      <c r="E49" s="9" t="s">
        <v>8</v>
      </c>
      <c r="F49" s="10" t="s">
        <v>10</v>
      </c>
      <c r="G49" s="10" t="s">
        <v>17</v>
      </c>
      <c r="H49" s="10" t="s">
        <v>18</v>
      </c>
      <c r="I49" s="16"/>
      <c r="J49" s="16"/>
      <c r="K49" s="16"/>
      <c r="L49" s="16"/>
      <c r="M49" s="16"/>
      <c r="N49" s="16"/>
      <c r="O49" s="16"/>
      <c r="P49" s="16"/>
      <c r="Q49" s="16"/>
      <c r="R49" s="16"/>
      <c r="S49" s="16"/>
      <c r="T49" s="16"/>
      <c r="U49" s="16"/>
      <c r="V49" s="16"/>
      <c r="W49" s="28">
        <v>10</v>
      </c>
      <c r="X49" s="25">
        <f t="shared" si="4"/>
        <v>10</v>
      </c>
      <c r="Y49" s="6">
        <v>2650</v>
      </c>
      <c r="Z49" s="7">
        <f t="shared" si="1"/>
        <v>26500</v>
      </c>
      <c r="AA49" s="32"/>
    </row>
    <row r="50" spans="1:27" ht="18" customHeight="1" x14ac:dyDescent="0.25">
      <c r="A50" s="36"/>
      <c r="B50" s="37">
        <v>24</v>
      </c>
      <c r="C50" s="26">
        <v>47</v>
      </c>
      <c r="D50" s="34" t="s">
        <v>40</v>
      </c>
      <c r="E50" s="9" t="s">
        <v>8</v>
      </c>
      <c r="F50" s="10" t="s">
        <v>9</v>
      </c>
      <c r="G50" s="10" t="s">
        <v>16</v>
      </c>
      <c r="H50" s="10" t="s">
        <v>18</v>
      </c>
      <c r="I50" s="16"/>
      <c r="J50" s="16"/>
      <c r="K50" s="16"/>
      <c r="L50" s="16"/>
      <c r="M50" s="16"/>
      <c r="N50" s="16"/>
      <c r="O50" s="16"/>
      <c r="P50" s="16"/>
      <c r="Q50" s="16"/>
      <c r="R50" s="16"/>
      <c r="S50" s="16"/>
      <c r="T50" s="16"/>
      <c r="U50" s="16"/>
      <c r="V50" s="16"/>
      <c r="W50" s="28">
        <v>1000</v>
      </c>
      <c r="X50" s="25">
        <f t="shared" si="4"/>
        <v>1000</v>
      </c>
      <c r="Y50" s="6">
        <v>17.100000000000001</v>
      </c>
      <c r="Z50" s="7">
        <f t="shared" si="1"/>
        <v>17100</v>
      </c>
      <c r="AA50" s="31">
        <f>SUM(Z50:Z51)</f>
        <v>30475</v>
      </c>
    </row>
    <row r="51" spans="1:27" ht="18" customHeight="1" x14ac:dyDescent="0.25">
      <c r="A51" s="36"/>
      <c r="B51" s="38"/>
      <c r="C51" s="26">
        <v>48</v>
      </c>
      <c r="D51" s="34"/>
      <c r="E51" s="9" t="s">
        <v>8</v>
      </c>
      <c r="F51" s="10" t="s">
        <v>10</v>
      </c>
      <c r="G51" s="10" t="s">
        <v>17</v>
      </c>
      <c r="H51" s="10" t="s">
        <v>18</v>
      </c>
      <c r="I51" s="16"/>
      <c r="J51" s="16"/>
      <c r="K51" s="16"/>
      <c r="L51" s="16"/>
      <c r="M51" s="16"/>
      <c r="N51" s="16"/>
      <c r="O51" s="16"/>
      <c r="P51" s="16"/>
      <c r="Q51" s="16"/>
      <c r="R51" s="16"/>
      <c r="S51" s="16"/>
      <c r="T51" s="16"/>
      <c r="U51" s="16"/>
      <c r="V51" s="16"/>
      <c r="W51" s="28">
        <v>5</v>
      </c>
      <c r="X51" s="25">
        <f t="shared" si="4"/>
        <v>5</v>
      </c>
      <c r="Y51" s="6">
        <v>2675</v>
      </c>
      <c r="Z51" s="7">
        <f t="shared" si="1"/>
        <v>13375</v>
      </c>
      <c r="AA51" s="32"/>
    </row>
    <row r="52" spans="1:27" ht="18" customHeight="1" x14ac:dyDescent="0.25">
      <c r="A52" s="36"/>
      <c r="B52" s="37">
        <v>25</v>
      </c>
      <c r="C52" s="26">
        <v>49</v>
      </c>
      <c r="D52" s="35" t="s">
        <v>15</v>
      </c>
      <c r="E52" s="9" t="s">
        <v>8</v>
      </c>
      <c r="F52" s="10" t="s">
        <v>9</v>
      </c>
      <c r="G52" s="10" t="s">
        <v>16</v>
      </c>
      <c r="H52" s="10" t="s">
        <v>18</v>
      </c>
      <c r="I52" s="16"/>
      <c r="J52" s="16"/>
      <c r="K52" s="16"/>
      <c r="L52" s="16"/>
      <c r="M52" s="16"/>
      <c r="N52" s="16"/>
      <c r="O52" s="16"/>
      <c r="P52" s="16"/>
      <c r="Q52" s="16"/>
      <c r="R52" s="16"/>
      <c r="S52" s="16"/>
      <c r="T52" s="16"/>
      <c r="U52" s="16"/>
      <c r="V52" s="16"/>
      <c r="W52" s="28">
        <v>3000</v>
      </c>
      <c r="X52" s="25">
        <f t="shared" si="4"/>
        <v>3000</v>
      </c>
      <c r="Y52" s="6">
        <v>6.94</v>
      </c>
      <c r="Z52" s="7">
        <f t="shared" si="1"/>
        <v>20820</v>
      </c>
      <c r="AA52" s="31">
        <f>SUM(Z52:Z53)</f>
        <v>34470</v>
      </c>
    </row>
    <row r="53" spans="1:27" ht="18" customHeight="1" x14ac:dyDescent="0.25">
      <c r="A53" s="36"/>
      <c r="B53" s="38"/>
      <c r="C53" s="26">
        <v>50</v>
      </c>
      <c r="D53" s="35"/>
      <c r="E53" s="9" t="s">
        <v>8</v>
      </c>
      <c r="F53" s="10" t="s">
        <v>10</v>
      </c>
      <c r="G53" s="10" t="s">
        <v>17</v>
      </c>
      <c r="H53" s="10" t="s">
        <v>18</v>
      </c>
      <c r="I53" s="16"/>
      <c r="J53" s="16"/>
      <c r="K53" s="16"/>
      <c r="L53" s="16"/>
      <c r="M53" s="16"/>
      <c r="N53" s="16"/>
      <c r="O53" s="16"/>
      <c r="P53" s="16"/>
      <c r="Q53" s="16"/>
      <c r="R53" s="16"/>
      <c r="S53" s="16"/>
      <c r="T53" s="16"/>
      <c r="U53" s="16"/>
      <c r="V53" s="16"/>
      <c r="W53" s="28">
        <v>10</v>
      </c>
      <c r="X53" s="25">
        <f t="shared" si="4"/>
        <v>10</v>
      </c>
      <c r="Y53" s="6">
        <v>1365</v>
      </c>
      <c r="Z53" s="7">
        <f t="shared" si="1"/>
        <v>13650</v>
      </c>
      <c r="AA53" s="32"/>
    </row>
    <row r="54" spans="1:27" ht="19.5" customHeight="1" x14ac:dyDescent="0.25">
      <c r="A54" s="41" t="s">
        <v>44</v>
      </c>
      <c r="B54" s="39">
        <v>26</v>
      </c>
      <c r="C54" s="12">
        <v>51</v>
      </c>
      <c r="D54" s="43" t="s">
        <v>11</v>
      </c>
      <c r="E54" s="22" t="s">
        <v>8</v>
      </c>
      <c r="F54" s="19" t="s">
        <v>9</v>
      </c>
      <c r="G54" s="19" t="s">
        <v>16</v>
      </c>
      <c r="H54" s="19" t="s">
        <v>18</v>
      </c>
      <c r="I54" s="24"/>
      <c r="J54" s="24"/>
      <c r="K54" s="24"/>
      <c r="L54" s="24"/>
      <c r="M54" s="24"/>
      <c r="N54" s="24"/>
      <c r="O54" s="24"/>
      <c r="P54" s="24"/>
      <c r="Q54" s="24"/>
      <c r="R54" s="24"/>
      <c r="S54" s="24"/>
      <c r="T54" s="24"/>
      <c r="U54" s="24"/>
      <c r="V54" s="24"/>
      <c r="W54" s="29">
        <v>3000</v>
      </c>
      <c r="X54" s="30">
        <f t="shared" si="4"/>
        <v>3000</v>
      </c>
      <c r="Y54" s="53">
        <v>9.2100000000000009</v>
      </c>
      <c r="Z54" s="54">
        <f t="shared" si="1"/>
        <v>27630.000000000004</v>
      </c>
      <c r="AA54" s="55">
        <f>SUM(Z54:Z55)</f>
        <v>44630</v>
      </c>
    </row>
    <row r="55" spans="1:27" ht="19.5" customHeight="1" x14ac:dyDescent="0.25">
      <c r="A55" s="41"/>
      <c r="B55" s="40"/>
      <c r="C55" s="12">
        <v>52</v>
      </c>
      <c r="D55" s="43"/>
      <c r="E55" s="22" t="s">
        <v>8</v>
      </c>
      <c r="F55" s="19" t="s">
        <v>10</v>
      </c>
      <c r="G55" s="19" t="s">
        <v>17</v>
      </c>
      <c r="H55" s="19" t="s">
        <v>18</v>
      </c>
      <c r="I55" s="24"/>
      <c r="J55" s="24"/>
      <c r="K55" s="24"/>
      <c r="L55" s="24"/>
      <c r="M55" s="24"/>
      <c r="N55" s="24"/>
      <c r="O55" s="24"/>
      <c r="P55" s="24"/>
      <c r="Q55" s="24"/>
      <c r="R55" s="24"/>
      <c r="S55" s="24"/>
      <c r="T55" s="24"/>
      <c r="U55" s="24"/>
      <c r="V55" s="24"/>
      <c r="W55" s="29">
        <v>10</v>
      </c>
      <c r="X55" s="30">
        <f t="shared" si="4"/>
        <v>10</v>
      </c>
      <c r="Y55" s="53">
        <v>1700</v>
      </c>
      <c r="Z55" s="54">
        <f t="shared" si="1"/>
        <v>17000</v>
      </c>
      <c r="AA55" s="56"/>
    </row>
    <row r="56" spans="1:27" ht="19.5" customHeight="1" x14ac:dyDescent="0.25">
      <c r="A56" s="41"/>
      <c r="B56" s="39">
        <v>27</v>
      </c>
      <c r="C56" s="12">
        <v>53</v>
      </c>
      <c r="D56" s="43" t="s">
        <v>12</v>
      </c>
      <c r="E56" s="22" t="s">
        <v>8</v>
      </c>
      <c r="F56" s="19" t="s">
        <v>9</v>
      </c>
      <c r="G56" s="19" t="s">
        <v>16</v>
      </c>
      <c r="H56" s="19" t="s">
        <v>18</v>
      </c>
      <c r="I56" s="24"/>
      <c r="J56" s="24"/>
      <c r="K56" s="24"/>
      <c r="L56" s="24"/>
      <c r="M56" s="24"/>
      <c r="N56" s="24"/>
      <c r="O56" s="24"/>
      <c r="P56" s="24"/>
      <c r="Q56" s="24"/>
      <c r="R56" s="24"/>
      <c r="S56" s="24"/>
      <c r="T56" s="24"/>
      <c r="U56" s="24"/>
      <c r="V56" s="24"/>
      <c r="W56" s="29">
        <v>2000</v>
      </c>
      <c r="X56" s="30">
        <f t="shared" si="4"/>
        <v>2000</v>
      </c>
      <c r="Y56" s="53">
        <v>13.65</v>
      </c>
      <c r="Z56" s="54">
        <f t="shared" si="1"/>
        <v>27300</v>
      </c>
      <c r="AA56" s="55">
        <f>SUM(Z56:Z57)</f>
        <v>37800</v>
      </c>
    </row>
    <row r="57" spans="1:27" ht="19.5" customHeight="1" x14ac:dyDescent="0.25">
      <c r="A57" s="41"/>
      <c r="B57" s="40"/>
      <c r="C57" s="12">
        <v>54</v>
      </c>
      <c r="D57" s="43"/>
      <c r="E57" s="22" t="s">
        <v>8</v>
      </c>
      <c r="F57" s="19" t="s">
        <v>10</v>
      </c>
      <c r="G57" s="19" t="s">
        <v>17</v>
      </c>
      <c r="H57" s="19" t="s">
        <v>18</v>
      </c>
      <c r="I57" s="24"/>
      <c r="J57" s="24"/>
      <c r="K57" s="24"/>
      <c r="L57" s="24"/>
      <c r="M57" s="24"/>
      <c r="N57" s="24"/>
      <c r="O57" s="24"/>
      <c r="P57" s="24"/>
      <c r="Q57" s="24"/>
      <c r="R57" s="24"/>
      <c r="S57" s="24"/>
      <c r="T57" s="24"/>
      <c r="U57" s="24"/>
      <c r="V57" s="24"/>
      <c r="W57" s="29">
        <v>5</v>
      </c>
      <c r="X57" s="30">
        <f t="shared" si="4"/>
        <v>5</v>
      </c>
      <c r="Y57" s="53">
        <v>2100</v>
      </c>
      <c r="Z57" s="54">
        <f t="shared" si="1"/>
        <v>10500</v>
      </c>
      <c r="AA57" s="56"/>
    </row>
    <row r="58" spans="1:27" ht="19.5" customHeight="1" x14ac:dyDescent="0.25">
      <c r="A58" s="41"/>
      <c r="B58" s="39">
        <v>28</v>
      </c>
      <c r="C58" s="12">
        <v>55</v>
      </c>
      <c r="D58" s="43" t="s">
        <v>13</v>
      </c>
      <c r="E58" s="22" t="s">
        <v>8</v>
      </c>
      <c r="F58" s="19" t="s">
        <v>9</v>
      </c>
      <c r="G58" s="19" t="s">
        <v>16</v>
      </c>
      <c r="H58" s="19" t="s">
        <v>18</v>
      </c>
      <c r="I58" s="24"/>
      <c r="J58" s="24"/>
      <c r="K58" s="24"/>
      <c r="L58" s="24"/>
      <c r="M58" s="24"/>
      <c r="N58" s="24"/>
      <c r="O58" s="24"/>
      <c r="P58" s="24"/>
      <c r="Q58" s="24"/>
      <c r="R58" s="24"/>
      <c r="S58" s="24"/>
      <c r="T58" s="24"/>
      <c r="U58" s="24"/>
      <c r="V58" s="24"/>
      <c r="W58" s="29">
        <v>3000</v>
      </c>
      <c r="X58" s="30">
        <f t="shared" si="4"/>
        <v>3000</v>
      </c>
      <c r="Y58" s="53">
        <v>19</v>
      </c>
      <c r="Z58" s="54">
        <f t="shared" si="1"/>
        <v>57000</v>
      </c>
      <c r="AA58" s="55">
        <f>SUM(Z58:Z59)</f>
        <v>86000</v>
      </c>
    </row>
    <row r="59" spans="1:27" ht="19.5" customHeight="1" x14ac:dyDescent="0.25">
      <c r="A59" s="41"/>
      <c r="B59" s="40"/>
      <c r="C59" s="12">
        <v>56</v>
      </c>
      <c r="D59" s="43"/>
      <c r="E59" s="22" t="s">
        <v>8</v>
      </c>
      <c r="F59" s="19" t="s">
        <v>10</v>
      </c>
      <c r="G59" s="19" t="s">
        <v>17</v>
      </c>
      <c r="H59" s="19" t="s">
        <v>18</v>
      </c>
      <c r="I59" s="24"/>
      <c r="J59" s="24"/>
      <c r="K59" s="24"/>
      <c r="L59" s="24"/>
      <c r="M59" s="24"/>
      <c r="N59" s="24"/>
      <c r="O59" s="24"/>
      <c r="P59" s="24"/>
      <c r="Q59" s="24"/>
      <c r="R59" s="24"/>
      <c r="S59" s="24"/>
      <c r="T59" s="24"/>
      <c r="U59" s="24"/>
      <c r="V59" s="24"/>
      <c r="W59" s="29">
        <v>10</v>
      </c>
      <c r="X59" s="30">
        <f t="shared" si="4"/>
        <v>10</v>
      </c>
      <c r="Y59" s="53">
        <v>2900</v>
      </c>
      <c r="Z59" s="54">
        <f t="shared" si="1"/>
        <v>29000</v>
      </c>
      <c r="AA59" s="56"/>
    </row>
    <row r="60" spans="1:27" ht="19.5" customHeight="1" x14ac:dyDescent="0.25">
      <c r="A60" s="41"/>
      <c r="B60" s="39">
        <v>29</v>
      </c>
      <c r="C60" s="12">
        <v>57</v>
      </c>
      <c r="D60" s="43" t="s">
        <v>14</v>
      </c>
      <c r="E60" s="22" t="s">
        <v>8</v>
      </c>
      <c r="F60" s="19" t="s">
        <v>9</v>
      </c>
      <c r="G60" s="19" t="s">
        <v>16</v>
      </c>
      <c r="H60" s="19" t="s">
        <v>18</v>
      </c>
      <c r="I60" s="24"/>
      <c r="J60" s="24"/>
      <c r="K60" s="24"/>
      <c r="L60" s="24"/>
      <c r="M60" s="24"/>
      <c r="N60" s="24"/>
      <c r="O60" s="24"/>
      <c r="P60" s="24"/>
      <c r="Q60" s="24"/>
      <c r="R60" s="24"/>
      <c r="S60" s="24"/>
      <c r="T60" s="24"/>
      <c r="U60" s="24"/>
      <c r="V60" s="24"/>
      <c r="W60" s="29">
        <v>2000</v>
      </c>
      <c r="X60" s="30">
        <f t="shared" si="4"/>
        <v>2000</v>
      </c>
      <c r="Y60" s="53">
        <v>16.21</v>
      </c>
      <c r="Z60" s="54">
        <f t="shared" si="1"/>
        <v>32420</v>
      </c>
      <c r="AA60" s="55">
        <f>SUM(Z60:Z61)</f>
        <v>58920</v>
      </c>
    </row>
    <row r="61" spans="1:27" ht="19.5" customHeight="1" x14ac:dyDescent="0.25">
      <c r="A61" s="41"/>
      <c r="B61" s="40"/>
      <c r="C61" s="12">
        <v>58</v>
      </c>
      <c r="D61" s="43"/>
      <c r="E61" s="22" t="s">
        <v>8</v>
      </c>
      <c r="F61" s="19" t="s">
        <v>10</v>
      </c>
      <c r="G61" s="19" t="s">
        <v>17</v>
      </c>
      <c r="H61" s="19" t="s">
        <v>18</v>
      </c>
      <c r="I61" s="24"/>
      <c r="J61" s="24"/>
      <c r="K61" s="24"/>
      <c r="L61" s="24"/>
      <c r="M61" s="24"/>
      <c r="N61" s="24"/>
      <c r="O61" s="24"/>
      <c r="P61" s="24"/>
      <c r="Q61" s="24"/>
      <c r="R61" s="24"/>
      <c r="S61" s="24"/>
      <c r="T61" s="24"/>
      <c r="U61" s="24"/>
      <c r="V61" s="24"/>
      <c r="W61" s="29">
        <v>10</v>
      </c>
      <c r="X61" s="30">
        <f t="shared" si="4"/>
        <v>10</v>
      </c>
      <c r="Y61" s="53">
        <v>2650</v>
      </c>
      <c r="Z61" s="54">
        <f t="shared" si="1"/>
        <v>26500</v>
      </c>
      <c r="AA61" s="56"/>
    </row>
    <row r="62" spans="1:27" ht="19.5" customHeight="1" x14ac:dyDescent="0.25">
      <c r="A62" s="41"/>
      <c r="B62" s="39">
        <v>30</v>
      </c>
      <c r="C62" s="12">
        <v>59</v>
      </c>
      <c r="D62" s="43" t="s">
        <v>40</v>
      </c>
      <c r="E62" s="22" t="s">
        <v>8</v>
      </c>
      <c r="F62" s="19" t="s">
        <v>9</v>
      </c>
      <c r="G62" s="19" t="s">
        <v>16</v>
      </c>
      <c r="H62" s="19" t="s">
        <v>18</v>
      </c>
      <c r="I62" s="24"/>
      <c r="J62" s="24"/>
      <c r="K62" s="24"/>
      <c r="L62" s="24"/>
      <c r="M62" s="24"/>
      <c r="N62" s="24"/>
      <c r="O62" s="24"/>
      <c r="P62" s="24"/>
      <c r="Q62" s="24"/>
      <c r="R62" s="24"/>
      <c r="S62" s="24"/>
      <c r="T62" s="24"/>
      <c r="U62" s="24"/>
      <c r="V62" s="24"/>
      <c r="W62" s="29">
        <v>500</v>
      </c>
      <c r="X62" s="27">
        <f t="shared" si="4"/>
        <v>500</v>
      </c>
      <c r="Y62" s="53">
        <v>17.100000000000001</v>
      </c>
      <c r="Z62" s="57">
        <f t="shared" si="1"/>
        <v>8550</v>
      </c>
      <c r="AA62" s="58">
        <f>SUM(Z62:Z63)</f>
        <v>21925</v>
      </c>
    </row>
    <row r="63" spans="1:27" ht="19.5" customHeight="1" x14ac:dyDescent="0.25">
      <c r="A63" s="41"/>
      <c r="B63" s="40"/>
      <c r="C63" s="12">
        <v>60</v>
      </c>
      <c r="D63" s="43"/>
      <c r="E63" s="22" t="s">
        <v>8</v>
      </c>
      <c r="F63" s="19" t="s">
        <v>10</v>
      </c>
      <c r="G63" s="19" t="s">
        <v>17</v>
      </c>
      <c r="H63" s="19" t="s">
        <v>18</v>
      </c>
      <c r="I63" s="24"/>
      <c r="J63" s="24"/>
      <c r="K63" s="24"/>
      <c r="L63" s="24"/>
      <c r="M63" s="24"/>
      <c r="N63" s="24"/>
      <c r="O63" s="24"/>
      <c r="P63" s="24"/>
      <c r="Q63" s="24"/>
      <c r="R63" s="24"/>
      <c r="S63" s="24"/>
      <c r="T63" s="24"/>
      <c r="U63" s="24"/>
      <c r="V63" s="24"/>
      <c r="W63" s="29">
        <v>5</v>
      </c>
      <c r="X63" s="27">
        <f t="shared" si="4"/>
        <v>5</v>
      </c>
      <c r="Y63" s="53">
        <v>2675</v>
      </c>
      <c r="Z63" s="57">
        <f t="shared" si="1"/>
        <v>13375</v>
      </c>
      <c r="AA63" s="58"/>
    </row>
    <row r="64" spans="1:27" ht="18" customHeight="1" x14ac:dyDescent="0.25">
      <c r="A64" s="41"/>
      <c r="B64" s="39">
        <v>31</v>
      </c>
      <c r="C64" s="12">
        <v>61</v>
      </c>
      <c r="D64" s="43" t="s">
        <v>15</v>
      </c>
      <c r="E64" s="22" t="s">
        <v>8</v>
      </c>
      <c r="F64" s="19" t="s">
        <v>9</v>
      </c>
      <c r="G64" s="19" t="s">
        <v>16</v>
      </c>
      <c r="H64" s="19" t="s">
        <v>18</v>
      </c>
      <c r="I64" s="24"/>
      <c r="J64" s="24"/>
      <c r="K64" s="24"/>
      <c r="L64" s="24"/>
      <c r="M64" s="24"/>
      <c r="N64" s="24"/>
      <c r="O64" s="24"/>
      <c r="P64" s="24"/>
      <c r="Q64" s="24"/>
      <c r="R64" s="24"/>
      <c r="S64" s="24"/>
      <c r="T64" s="24"/>
      <c r="U64" s="24"/>
      <c r="V64" s="24"/>
      <c r="W64" s="29">
        <v>1200</v>
      </c>
      <c r="X64" s="27">
        <f t="shared" si="4"/>
        <v>1200</v>
      </c>
      <c r="Y64" s="53">
        <v>6.94</v>
      </c>
      <c r="Z64" s="57">
        <f t="shared" si="1"/>
        <v>8328</v>
      </c>
      <c r="AA64" s="58">
        <f>SUM(Z64:Z65)</f>
        <v>15153</v>
      </c>
    </row>
    <row r="65" spans="1:27" ht="18.75" customHeight="1" x14ac:dyDescent="0.25">
      <c r="A65" s="41"/>
      <c r="B65" s="39"/>
      <c r="C65" s="12">
        <v>62</v>
      </c>
      <c r="D65" s="43"/>
      <c r="E65" s="22" t="s">
        <v>8</v>
      </c>
      <c r="F65" s="19" t="s">
        <v>10</v>
      </c>
      <c r="G65" s="19" t="s">
        <v>17</v>
      </c>
      <c r="H65" s="19" t="s">
        <v>18</v>
      </c>
      <c r="I65" s="24"/>
      <c r="J65" s="24"/>
      <c r="K65" s="24"/>
      <c r="L65" s="24"/>
      <c r="M65" s="24"/>
      <c r="N65" s="24"/>
      <c r="O65" s="24"/>
      <c r="P65" s="24"/>
      <c r="Q65" s="24"/>
      <c r="R65" s="24"/>
      <c r="S65" s="24"/>
      <c r="T65" s="24"/>
      <c r="U65" s="24"/>
      <c r="V65" s="24"/>
      <c r="W65" s="29">
        <v>5</v>
      </c>
      <c r="X65" s="27">
        <f t="shared" si="4"/>
        <v>5</v>
      </c>
      <c r="Y65" s="53">
        <v>1365</v>
      </c>
      <c r="Z65" s="57">
        <f t="shared" si="1"/>
        <v>6825</v>
      </c>
      <c r="AA65" s="58"/>
    </row>
    <row r="66" spans="1:27" ht="22.5" customHeight="1" x14ac:dyDescent="0.25">
      <c r="C66" s="3"/>
      <c r="D66" s="5"/>
      <c r="E66" s="5"/>
      <c r="F66" s="5"/>
      <c r="G66" s="5"/>
      <c r="H66" s="5"/>
      <c r="I66" s="5"/>
      <c r="J66" s="5"/>
      <c r="K66" s="5"/>
      <c r="L66" s="5"/>
      <c r="M66" s="5"/>
      <c r="N66" s="5"/>
      <c r="O66" s="5"/>
      <c r="P66" s="5"/>
      <c r="Q66" s="5"/>
      <c r="R66" s="5"/>
      <c r="S66" s="5"/>
      <c r="T66" s="5"/>
      <c r="U66" s="5"/>
      <c r="V66" s="5"/>
      <c r="W66" s="5"/>
      <c r="X66" s="47"/>
      <c r="Y66" s="48"/>
      <c r="Z66" s="51" t="s">
        <v>1</v>
      </c>
      <c r="AA66" s="52">
        <f>SUM(AA4:AA65)</f>
        <v>11195407.6</v>
      </c>
    </row>
    <row r="67" spans="1:27" ht="16.5" thickBot="1" x14ac:dyDescent="0.3">
      <c r="C67" s="3"/>
      <c r="D67" s="5"/>
      <c r="E67" s="5"/>
      <c r="F67" s="5"/>
      <c r="G67" s="5"/>
      <c r="H67" s="5"/>
      <c r="I67" s="5"/>
      <c r="J67" s="5"/>
      <c r="K67" s="5"/>
      <c r="L67" s="5"/>
      <c r="M67" s="5"/>
      <c r="N67" s="5"/>
      <c r="O67" s="5"/>
      <c r="P67" s="5"/>
      <c r="Q67" s="5"/>
      <c r="R67" s="5"/>
      <c r="S67" s="5"/>
      <c r="T67" s="5"/>
      <c r="U67" s="5"/>
      <c r="V67" s="5"/>
      <c r="W67" s="5"/>
      <c r="X67" s="47"/>
      <c r="Y67" s="50"/>
      <c r="Z67" s="49"/>
    </row>
    <row r="68" spans="1:27" ht="57" customHeight="1" thickBot="1" x14ac:dyDescent="0.3">
      <c r="C68" s="3"/>
      <c r="D68" s="62" t="s">
        <v>43</v>
      </c>
      <c r="E68" s="63"/>
      <c r="F68" s="63"/>
      <c r="G68" s="63"/>
      <c r="H68" s="63"/>
      <c r="I68" s="64"/>
      <c r="J68" s="5"/>
      <c r="K68" s="5"/>
      <c r="L68" s="5"/>
      <c r="M68" s="5"/>
      <c r="N68" s="5"/>
      <c r="O68" s="5"/>
      <c r="P68" s="5"/>
      <c r="Q68" s="5"/>
      <c r="R68" s="5"/>
      <c r="S68" s="5"/>
      <c r="T68" s="5"/>
      <c r="U68" s="5"/>
      <c r="V68" s="5"/>
      <c r="W68" s="5"/>
      <c r="X68" s="47"/>
      <c r="Y68" s="50"/>
      <c r="Z68" s="49"/>
    </row>
    <row r="69" spans="1:27" ht="16.5" thickBot="1" x14ac:dyDescent="0.3">
      <c r="C69" s="3"/>
      <c r="D69" s="60"/>
      <c r="E69" s="61"/>
      <c r="F69" s="61"/>
      <c r="G69" s="61"/>
      <c r="H69" s="61"/>
      <c r="I69" s="61"/>
      <c r="J69" s="5"/>
      <c r="K69" s="5"/>
      <c r="L69" s="5"/>
      <c r="M69" s="5"/>
      <c r="N69" s="5"/>
      <c r="O69" s="5"/>
      <c r="P69" s="5"/>
      <c r="Q69" s="5"/>
      <c r="R69" s="5"/>
      <c r="S69" s="5"/>
      <c r="T69" s="5"/>
      <c r="U69" s="5"/>
      <c r="V69" s="5"/>
      <c r="W69" s="5"/>
      <c r="X69" s="5"/>
      <c r="Y69" s="1"/>
    </row>
    <row r="70" spans="1:27" ht="48" customHeight="1" thickBot="1" x14ac:dyDescent="0.3">
      <c r="C70" s="3"/>
      <c r="D70" s="62" t="s">
        <v>42</v>
      </c>
      <c r="E70" s="63"/>
      <c r="F70" s="63"/>
      <c r="G70" s="63"/>
      <c r="H70" s="63"/>
      <c r="I70" s="64"/>
      <c r="J70" s="5"/>
      <c r="K70" s="5"/>
      <c r="L70" s="5"/>
      <c r="M70" s="5"/>
      <c r="N70" s="5"/>
      <c r="O70" s="5"/>
      <c r="P70" s="5"/>
      <c r="Q70" s="5"/>
      <c r="R70" s="5"/>
      <c r="S70" s="5"/>
      <c r="T70" s="5"/>
      <c r="U70" s="5"/>
      <c r="V70" s="5"/>
      <c r="W70" s="5"/>
      <c r="X70" s="5"/>
      <c r="Y70" s="1"/>
    </row>
    <row r="71" spans="1:27" ht="15" customHeight="1" x14ac:dyDescent="0.25">
      <c r="C71" s="8"/>
      <c r="D71" s="8"/>
      <c r="E71" s="8"/>
      <c r="F71" s="8"/>
      <c r="G71" s="8"/>
      <c r="H71" s="8"/>
      <c r="I71" s="8"/>
      <c r="J71" s="8"/>
      <c r="K71" s="8"/>
      <c r="L71" s="8"/>
      <c r="M71" s="8"/>
      <c r="N71" s="8"/>
      <c r="O71" s="8"/>
      <c r="P71" s="8"/>
      <c r="Q71" s="8"/>
      <c r="R71" s="8"/>
      <c r="S71" s="8"/>
      <c r="T71" s="8"/>
      <c r="U71" s="8"/>
      <c r="V71" s="8"/>
      <c r="W71" s="8"/>
      <c r="X71" s="8"/>
    </row>
  </sheetData>
  <mergeCells count="130">
    <mergeCell ref="L2:L3"/>
    <mergeCell ref="M2:M3"/>
    <mergeCell ref="H2:H3"/>
    <mergeCell ref="G2:G3"/>
    <mergeCell ref="F2:F3"/>
    <mergeCell ref="E2:E3"/>
    <mergeCell ref="Y2:Y3"/>
    <mergeCell ref="D68:I68"/>
    <mergeCell ref="D70:I70"/>
    <mergeCell ref="U2:U3"/>
    <mergeCell ref="W2:W3"/>
    <mergeCell ref="P2:P3"/>
    <mergeCell ref="Q2:Q3"/>
    <mergeCell ref="D12:D13"/>
    <mergeCell ref="D4:D5"/>
    <mergeCell ref="D6:D7"/>
    <mergeCell ref="D8:D9"/>
    <mergeCell ref="D10:D11"/>
    <mergeCell ref="R2:R3"/>
    <mergeCell ref="S2:S3"/>
    <mergeCell ref="T2:T3"/>
    <mergeCell ref="K2:K3"/>
    <mergeCell ref="D58:D59"/>
    <mergeCell ref="D60:D61"/>
    <mergeCell ref="D64:D65"/>
    <mergeCell ref="A2:A3"/>
    <mergeCell ref="D14:D15"/>
    <mergeCell ref="D16:D17"/>
    <mergeCell ref="D18:D19"/>
    <mergeCell ref="D20:D21"/>
    <mergeCell ref="A4:A13"/>
    <mergeCell ref="A14:A21"/>
    <mergeCell ref="C2:C3"/>
    <mergeCell ref="D2:D3"/>
    <mergeCell ref="B8:B9"/>
    <mergeCell ref="B10:B11"/>
    <mergeCell ref="D62:D63"/>
    <mergeCell ref="D56:D57"/>
    <mergeCell ref="A22:A29"/>
    <mergeCell ref="A30:A37"/>
    <mergeCell ref="A38:A41"/>
    <mergeCell ref="D40:D41"/>
    <mergeCell ref="D54:D55"/>
    <mergeCell ref="D34:D35"/>
    <mergeCell ref="D36:D37"/>
    <mergeCell ref="D38:D39"/>
    <mergeCell ref="B30:B31"/>
    <mergeCell ref="B34:B35"/>
    <mergeCell ref="B36:B37"/>
    <mergeCell ref="D42:D43"/>
    <mergeCell ref="D44:D45"/>
    <mergeCell ref="D46:D47"/>
    <mergeCell ref="B62:B63"/>
    <mergeCell ref="D32:D33"/>
    <mergeCell ref="B32:B33"/>
    <mergeCell ref="D22:D23"/>
    <mergeCell ref="D24:D25"/>
    <mergeCell ref="D26:D27"/>
    <mergeCell ref="D28:D29"/>
    <mergeCell ref="D30:D31"/>
    <mergeCell ref="B54:B55"/>
    <mergeCell ref="B56:B57"/>
    <mergeCell ref="B58:B59"/>
    <mergeCell ref="B60:B61"/>
    <mergeCell ref="B38:B39"/>
    <mergeCell ref="B40:B41"/>
    <mergeCell ref="A54:A65"/>
    <mergeCell ref="B14:B15"/>
    <mergeCell ref="B16:B17"/>
    <mergeCell ref="B18:B19"/>
    <mergeCell ref="B20:B21"/>
    <mergeCell ref="B22:B23"/>
    <mergeCell ref="B24:B25"/>
    <mergeCell ref="B26:B27"/>
    <mergeCell ref="B28:B29"/>
    <mergeCell ref="B64:B65"/>
    <mergeCell ref="D48:D49"/>
    <mergeCell ref="D50:D51"/>
    <mergeCell ref="D52:D53"/>
    <mergeCell ref="A42:A53"/>
    <mergeCell ref="B42:B43"/>
    <mergeCell ref="B44:B45"/>
    <mergeCell ref="B46:B47"/>
    <mergeCell ref="B48:B49"/>
    <mergeCell ref="B50:B51"/>
    <mergeCell ref="B52:B53"/>
    <mergeCell ref="AA10:AA11"/>
    <mergeCell ref="AA12:AA13"/>
    <mergeCell ref="AA14:AA15"/>
    <mergeCell ref="AA16:AA17"/>
    <mergeCell ref="AA18:AA19"/>
    <mergeCell ref="A1:AA1"/>
    <mergeCell ref="AA2:AA3"/>
    <mergeCell ref="AA4:AA5"/>
    <mergeCell ref="AA6:AA7"/>
    <mergeCell ref="AA8:AA9"/>
    <mergeCell ref="B12:B13"/>
    <mergeCell ref="B2:B3"/>
    <mergeCell ref="B4:B5"/>
    <mergeCell ref="B6:B7"/>
    <mergeCell ref="Z2:Z3"/>
    <mergeCell ref="X2:X3"/>
    <mergeCell ref="I2:I3"/>
    <mergeCell ref="J2:J3"/>
    <mergeCell ref="V2:V3"/>
    <mergeCell ref="N2:N3"/>
    <mergeCell ref="O2:O3"/>
    <mergeCell ref="AA30:AA31"/>
    <mergeCell ref="AA32:AA33"/>
    <mergeCell ref="AA34:AA35"/>
    <mergeCell ref="AA36:AA37"/>
    <mergeCell ref="AA38:AA39"/>
    <mergeCell ref="AA20:AA21"/>
    <mergeCell ref="AA22:AA23"/>
    <mergeCell ref="AA24:AA25"/>
    <mergeCell ref="AA26:AA27"/>
    <mergeCell ref="AA28:AA29"/>
    <mergeCell ref="AA60:AA61"/>
    <mergeCell ref="AA62:AA63"/>
    <mergeCell ref="AA64:AA65"/>
    <mergeCell ref="AA50:AA51"/>
    <mergeCell ref="AA52:AA53"/>
    <mergeCell ref="AA54:AA55"/>
    <mergeCell ref="AA56:AA57"/>
    <mergeCell ref="AA58:AA59"/>
    <mergeCell ref="AA40:AA41"/>
    <mergeCell ref="AA42:AA43"/>
    <mergeCell ref="AA44:AA45"/>
    <mergeCell ref="AA46:AA47"/>
    <mergeCell ref="AA48:AA49"/>
  </mergeCells>
  <conditionalFormatting sqref="Y4:Y65">
    <cfRule type="expression" dxfId="0" priority="119">
      <formula>#REF!&gt;=0.25</formula>
    </cfRule>
  </conditionalFormatting>
  <pageMargins left="0.51181102362204722" right="0.51181102362204722" top="0.98425196850393704" bottom="0.78740157480314965" header="0.31496062992125984" footer="0.31496062992125984"/>
  <pageSetup paperSize="9" scale="75" orientation="landscape" r:id="rId1"/>
  <headerFooter>
    <oddHeader xml:space="preserve">&amp;C&amp;"-,Negrito"&amp;16
</oddHeader>
    <oddFooter>&amp;Rv2</oddFooter>
  </headerFooter>
  <ignoredErrors>
    <ignoredError sqref="AA4:AA11 AA13:AA65" evalError="1"/>
    <ignoredError sqref="AA12" evalError="1" formula="1"/>
    <ignoredError sqref="E4:E65"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de Formação de Preços</vt:lpstr>
      <vt:lpstr>'Planilha de Formação de Preços'!Area_de_impressao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FABRICIO DEVENZ</cp:lastModifiedBy>
  <cp:lastPrinted>2022-06-03T14:30:22Z</cp:lastPrinted>
  <dcterms:created xsi:type="dcterms:W3CDTF">2017-11-06T16:56:11Z</dcterms:created>
  <dcterms:modified xsi:type="dcterms:W3CDTF">2024-04-02T17:41:17Z</dcterms:modified>
</cp:coreProperties>
</file>